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arvedalir\Desktop\"/>
    </mc:Choice>
  </mc:AlternateContent>
  <workbookProtection workbookAlgorithmName="SHA-512" workbookHashValue="5jZolzm6lzfhscwQ/MuAXxVRvbSYxaf04mNp+q053zZjgbJKXgzrc+oa4b6dJ0LCDZHDB3owln6+0A8IQlFAnQ==" workbookSaltValue="y4Wz2u1txudTr00XaqjRgA==" workbookSpinCount="100000" lockStructure="1"/>
  <bookViews>
    <workbookView xWindow="0" yWindow="0" windowWidth="24000" windowHeight="9600"/>
  </bookViews>
  <sheets>
    <sheet name="فرم مدارس" sheetId="3" r:id="rId1"/>
    <sheet name="مانده" sheetId="9" state="hidden" r:id="rId2"/>
    <sheet name="درخواست" sheetId="1" state="hidden" r:id="rId3"/>
    <sheet name="تخفیف" sheetId="4" state="hidden" r:id="rId4"/>
    <sheet name="تخفیف2" sheetId="8" state="hidden" r:id="rId5"/>
    <sheet name="کتاب" sheetId="5" state="hidden" r:id="rId6"/>
  </sheets>
  <definedNames>
    <definedName name="_xlnm.Print_Titles" localSheetId="0">'فرم مدارس'!$1:$3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3" l="1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G2" i="3" l="1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C4" i="3" l="1"/>
  <c r="D90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5" i="3"/>
  <c r="D4" i="3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2" i="1"/>
  <c r="P2" i="1" s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2" i="1"/>
  <c r="F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4" i="3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I26" i="3" l="1"/>
  <c r="I112" i="3"/>
  <c r="K112" i="3" s="1"/>
  <c r="I93" i="3"/>
  <c r="K93" i="3" s="1"/>
  <c r="I97" i="3"/>
  <c r="K97" i="3" s="1"/>
  <c r="I101" i="3"/>
  <c r="K101" i="3" s="1"/>
  <c r="I105" i="3"/>
  <c r="K105" i="3" s="1"/>
  <c r="I109" i="3"/>
  <c r="K109" i="3" s="1"/>
  <c r="I113" i="3"/>
  <c r="K113" i="3" s="1"/>
  <c r="I117" i="3"/>
  <c r="K117" i="3" s="1"/>
  <c r="I91" i="3"/>
  <c r="K91" i="3" s="1"/>
  <c r="I99" i="3"/>
  <c r="K99" i="3" s="1"/>
  <c r="I107" i="3"/>
  <c r="K107" i="3" s="1"/>
  <c r="I115" i="3"/>
  <c r="K115" i="3" s="1"/>
  <c r="I92" i="3"/>
  <c r="K92" i="3" s="1"/>
  <c r="I104" i="3"/>
  <c r="K104" i="3" s="1"/>
  <c r="I116" i="3"/>
  <c r="K116" i="3" s="1"/>
  <c r="I94" i="3"/>
  <c r="K94" i="3" s="1"/>
  <c r="I98" i="3"/>
  <c r="K98" i="3" s="1"/>
  <c r="I102" i="3"/>
  <c r="K102" i="3" s="1"/>
  <c r="I106" i="3"/>
  <c r="K106" i="3" s="1"/>
  <c r="I110" i="3"/>
  <c r="K110" i="3" s="1"/>
  <c r="I114" i="3"/>
  <c r="K114" i="3" s="1"/>
  <c r="I118" i="3"/>
  <c r="K118" i="3" s="1"/>
  <c r="I95" i="3"/>
  <c r="K95" i="3" s="1"/>
  <c r="I103" i="3"/>
  <c r="K103" i="3" s="1"/>
  <c r="I111" i="3"/>
  <c r="K111" i="3" s="1"/>
  <c r="I96" i="3"/>
  <c r="K96" i="3" s="1"/>
  <c r="I108" i="3"/>
  <c r="K108" i="3" s="1"/>
  <c r="I100" i="3"/>
  <c r="K100" i="3" s="1"/>
  <c r="E4" i="3"/>
  <c r="G4" i="3" s="1"/>
  <c r="H4" i="3" s="1"/>
  <c r="B1" i="3"/>
  <c r="I82" i="3"/>
  <c r="I18" i="3"/>
  <c r="I10" i="3"/>
  <c r="I66" i="3"/>
  <c r="I74" i="3"/>
  <c r="I58" i="3"/>
  <c r="I50" i="3"/>
  <c r="I42" i="3"/>
  <c r="I34" i="3"/>
  <c r="I90" i="3"/>
  <c r="I89" i="3"/>
  <c r="I81" i="3"/>
  <c r="I73" i="3"/>
  <c r="I65" i="3"/>
  <c r="I57" i="3"/>
  <c r="I49" i="3"/>
  <c r="I41" i="3"/>
  <c r="I33" i="3"/>
  <c r="I25" i="3"/>
  <c r="I17" i="3"/>
  <c r="I9" i="3"/>
  <c r="I88" i="3"/>
  <c r="I80" i="3"/>
  <c r="I72" i="3"/>
  <c r="I64" i="3"/>
  <c r="I56" i="3"/>
  <c r="I48" i="3"/>
  <c r="I40" i="3"/>
  <c r="I32" i="3"/>
  <c r="I24" i="3"/>
  <c r="I16" i="3"/>
  <c r="I8" i="3"/>
  <c r="I87" i="3"/>
  <c r="I79" i="3"/>
  <c r="K79" i="3" s="1"/>
  <c r="I71" i="3"/>
  <c r="I63" i="3"/>
  <c r="I55" i="3"/>
  <c r="I47" i="3"/>
  <c r="I39" i="3"/>
  <c r="I31" i="3"/>
  <c r="I23" i="3"/>
  <c r="I15" i="3"/>
  <c r="I7" i="3"/>
  <c r="I86" i="3"/>
  <c r="I78" i="3"/>
  <c r="I70" i="3"/>
  <c r="I62" i="3"/>
  <c r="I54" i="3"/>
  <c r="I46" i="3"/>
  <c r="I38" i="3"/>
  <c r="I30" i="3"/>
  <c r="I22" i="3"/>
  <c r="I14" i="3"/>
  <c r="I6" i="3"/>
  <c r="I85" i="3"/>
  <c r="I77" i="3"/>
  <c r="I69" i="3"/>
  <c r="I61" i="3"/>
  <c r="I53" i="3"/>
  <c r="I45" i="3"/>
  <c r="I37" i="3"/>
  <c r="I29" i="3"/>
  <c r="I21" i="3"/>
  <c r="I13" i="3"/>
  <c r="I4" i="3"/>
  <c r="I84" i="3"/>
  <c r="I76" i="3"/>
  <c r="K76" i="3" s="1"/>
  <c r="I68" i="3"/>
  <c r="I60" i="3"/>
  <c r="I52" i="3"/>
  <c r="I44" i="3"/>
  <c r="I36" i="3"/>
  <c r="I28" i="3"/>
  <c r="I20" i="3"/>
  <c r="I12" i="3"/>
  <c r="I5" i="3"/>
  <c r="I83" i="3"/>
  <c r="I75" i="3"/>
  <c r="I67" i="3"/>
  <c r="I59" i="3"/>
  <c r="I51" i="3"/>
  <c r="I43" i="3"/>
  <c r="I35" i="3"/>
  <c r="I27" i="3"/>
  <c r="I19" i="3"/>
  <c r="I11" i="3"/>
  <c r="C5" i="3"/>
  <c r="Q1449" i="1"/>
  <c r="Q1441" i="1"/>
  <c r="Q1433" i="1"/>
  <c r="Q1425" i="1"/>
  <c r="Q1417" i="1"/>
  <c r="Q1409" i="1"/>
  <c r="Q1401" i="1"/>
  <c r="Q1393" i="1"/>
  <c r="Q1385" i="1"/>
  <c r="Q1377" i="1"/>
  <c r="Q1369" i="1"/>
  <c r="Q1361" i="1"/>
  <c r="Q1353" i="1"/>
  <c r="Q1345" i="1"/>
  <c r="Q1337" i="1"/>
  <c r="Q1329" i="1"/>
  <c r="Q1321" i="1"/>
  <c r="Q1313" i="1"/>
  <c r="Q1305" i="1"/>
  <c r="Q1297" i="1"/>
  <c r="Q1289" i="1"/>
  <c r="Q1281" i="1"/>
  <c r="Q1273" i="1"/>
  <c r="Q1265" i="1"/>
  <c r="Q1257" i="1"/>
  <c r="Q1249" i="1"/>
  <c r="Q1241" i="1"/>
  <c r="Q1233" i="1"/>
  <c r="Q1225" i="1"/>
  <c r="Q1217" i="1"/>
  <c r="Q1209" i="1"/>
  <c r="Q1201" i="1"/>
  <c r="Q1193" i="1"/>
  <c r="Q1185" i="1"/>
  <c r="Q1177" i="1"/>
  <c r="Q1169" i="1"/>
  <c r="Q1161" i="1"/>
  <c r="Q1153" i="1"/>
  <c r="Q1145" i="1"/>
  <c r="Q1137" i="1"/>
  <c r="Q1129" i="1"/>
  <c r="Q1121" i="1"/>
  <c r="Q1113" i="1"/>
  <c r="Q1105" i="1"/>
  <c r="Q1097" i="1"/>
  <c r="Q1089" i="1"/>
  <c r="Q1081" i="1"/>
  <c r="Q1073" i="1"/>
  <c r="Q1065" i="1"/>
  <c r="Q1057" i="1"/>
  <c r="Q1049" i="1"/>
  <c r="Q1041" i="1"/>
  <c r="Q1033" i="1"/>
  <c r="Q1025" i="1"/>
  <c r="Q1017" i="1"/>
  <c r="Q1009" i="1"/>
  <c r="Q1001" i="1"/>
  <c r="Q993" i="1"/>
  <c r="Q985" i="1"/>
  <c r="Q977" i="1"/>
  <c r="Q969" i="1"/>
  <c r="Q961" i="1"/>
  <c r="Q953" i="1"/>
  <c r="Q945" i="1"/>
  <c r="Q937" i="1"/>
  <c r="Q929" i="1"/>
  <c r="Q921" i="1"/>
  <c r="Q913" i="1"/>
  <c r="Q905" i="1"/>
  <c r="Q897" i="1"/>
  <c r="Q889" i="1"/>
  <c r="Q881" i="1"/>
  <c r="Q873" i="1"/>
  <c r="Q865" i="1"/>
  <c r="Q857" i="1"/>
  <c r="Q849" i="1"/>
  <c r="Q841" i="1"/>
  <c r="Q833" i="1"/>
  <c r="Q825" i="1"/>
  <c r="Q817" i="1"/>
  <c r="Q809" i="1"/>
  <c r="Q801" i="1"/>
  <c r="Q793" i="1"/>
  <c r="Q785" i="1"/>
  <c r="Q777" i="1"/>
  <c r="Q769" i="1"/>
  <c r="Q761" i="1"/>
  <c r="Q753" i="1"/>
  <c r="Q745" i="1"/>
  <c r="Q737" i="1"/>
  <c r="Q729" i="1"/>
  <c r="Q721" i="1"/>
  <c r="Q713" i="1"/>
  <c r="Q705" i="1"/>
  <c r="Q697" i="1"/>
  <c r="Q689" i="1"/>
  <c r="Q681" i="1"/>
  <c r="Q673" i="1"/>
  <c r="Q665" i="1"/>
  <c r="Q657" i="1"/>
  <c r="Q649" i="1"/>
  <c r="Q641" i="1"/>
  <c r="Q633" i="1"/>
  <c r="Q625" i="1"/>
  <c r="Q617" i="1"/>
  <c r="Q609" i="1"/>
  <c r="Q601" i="1"/>
  <c r="Q593" i="1"/>
  <c r="Q585" i="1"/>
  <c r="Q577" i="1"/>
  <c r="Q569" i="1"/>
  <c r="Q561" i="1"/>
  <c r="Q553" i="1"/>
  <c r="Q545" i="1"/>
  <c r="Q537" i="1"/>
  <c r="Q529" i="1"/>
  <c r="Q521" i="1"/>
  <c r="Q513" i="1"/>
  <c r="Q505" i="1"/>
  <c r="Q497" i="1"/>
  <c r="Q489" i="1"/>
  <c r="Q481" i="1"/>
  <c r="Q473" i="1"/>
  <c r="Q465" i="1"/>
  <c r="Q457" i="1"/>
  <c r="Q449" i="1"/>
  <c r="Q441" i="1"/>
  <c r="Q433" i="1"/>
  <c r="Q425" i="1"/>
  <c r="Q417" i="1"/>
  <c r="Q409" i="1"/>
  <c r="Q401" i="1"/>
  <c r="Q393" i="1"/>
  <c r="Q385" i="1"/>
  <c r="Q377" i="1"/>
  <c r="Q369" i="1"/>
  <c r="Q361" i="1"/>
  <c r="Q353" i="1"/>
  <c r="Q345" i="1"/>
  <c r="Q337" i="1"/>
  <c r="Q329" i="1"/>
  <c r="Q321" i="1"/>
  <c r="Q313" i="1"/>
  <c r="Q305" i="1"/>
  <c r="Q297" i="1"/>
  <c r="Q289" i="1"/>
  <c r="Q281" i="1"/>
  <c r="Q273" i="1"/>
  <c r="Q265" i="1"/>
  <c r="Q1456" i="1"/>
  <c r="Q1448" i="1"/>
  <c r="Q1440" i="1"/>
  <c r="Q1432" i="1"/>
  <c r="Q1424" i="1"/>
  <c r="Q1416" i="1"/>
  <c r="Q1408" i="1"/>
  <c r="Q1400" i="1"/>
  <c r="Q1392" i="1"/>
  <c r="Q1384" i="1"/>
  <c r="Q1376" i="1"/>
  <c r="Q1368" i="1"/>
  <c r="Q1360" i="1"/>
  <c r="Q1352" i="1"/>
  <c r="Q1344" i="1"/>
  <c r="Q1336" i="1"/>
  <c r="Q1328" i="1"/>
  <c r="Q1320" i="1"/>
  <c r="Q1312" i="1"/>
  <c r="Q1304" i="1"/>
  <c r="Q1296" i="1"/>
  <c r="Q1288" i="1"/>
  <c r="Q1280" i="1"/>
  <c r="Q1272" i="1"/>
  <c r="Q1264" i="1"/>
  <c r="Q1256" i="1"/>
  <c r="Q1248" i="1"/>
  <c r="Q1240" i="1"/>
  <c r="Q1232" i="1"/>
  <c r="Q1224" i="1"/>
  <c r="Q1216" i="1"/>
  <c r="Q1208" i="1"/>
  <c r="Q1200" i="1"/>
  <c r="Q1192" i="1"/>
  <c r="Q1184" i="1"/>
  <c r="Q1176" i="1"/>
  <c r="Q1168" i="1"/>
  <c r="Q1160" i="1"/>
  <c r="Q1152" i="1"/>
  <c r="Q1144" i="1"/>
  <c r="Q1136" i="1"/>
  <c r="Q1128" i="1"/>
  <c r="Q1120" i="1"/>
  <c r="Q1112" i="1"/>
  <c r="Q1104" i="1"/>
  <c r="Q1096" i="1"/>
  <c r="Q1088" i="1"/>
  <c r="Q1080" i="1"/>
  <c r="Q1072" i="1"/>
  <c r="Q1064" i="1"/>
  <c r="Q1056" i="1"/>
  <c r="Q1048" i="1"/>
  <c r="Q1040" i="1"/>
  <c r="Q1032" i="1"/>
  <c r="Q1024" i="1"/>
  <c r="Q1016" i="1"/>
  <c r="Q1008" i="1"/>
  <c r="Q1000" i="1"/>
  <c r="Q992" i="1"/>
  <c r="Q984" i="1"/>
  <c r="Q976" i="1"/>
  <c r="Q968" i="1"/>
  <c r="Q960" i="1"/>
  <c r="Q952" i="1"/>
  <c r="Q944" i="1"/>
  <c r="Q936" i="1"/>
  <c r="Q928" i="1"/>
  <c r="Q920" i="1"/>
  <c r="Q912" i="1"/>
  <c r="Q904" i="1"/>
  <c r="Q896" i="1"/>
  <c r="Q888" i="1"/>
  <c r="Q880" i="1"/>
  <c r="Q872" i="1"/>
  <c r="Q864" i="1"/>
  <c r="Q856" i="1"/>
  <c r="Q848" i="1"/>
  <c r="Q840" i="1"/>
  <c r="Q832" i="1"/>
  <c r="Q824" i="1"/>
  <c r="Q816" i="1"/>
  <c r="Q808" i="1"/>
  <c r="Q800" i="1"/>
  <c r="Q792" i="1"/>
  <c r="Q784" i="1"/>
  <c r="Q776" i="1"/>
  <c r="Q768" i="1"/>
  <c r="Q760" i="1"/>
  <c r="Q752" i="1"/>
  <c r="Q744" i="1"/>
  <c r="Q736" i="1"/>
  <c r="Q728" i="1"/>
  <c r="Q720" i="1"/>
  <c r="Q712" i="1"/>
  <c r="Q704" i="1"/>
  <c r="Q696" i="1"/>
  <c r="Q688" i="1"/>
  <c r="Q680" i="1"/>
  <c r="Q672" i="1"/>
  <c r="Q664" i="1"/>
  <c r="Q656" i="1"/>
  <c r="Q648" i="1"/>
  <c r="Q640" i="1"/>
  <c r="Q632" i="1"/>
  <c r="Q624" i="1"/>
  <c r="Q616" i="1"/>
  <c r="Q608" i="1"/>
  <c r="Q600" i="1"/>
  <c r="Q592" i="1"/>
  <c r="Q584" i="1"/>
  <c r="Q576" i="1"/>
  <c r="Q568" i="1"/>
  <c r="Q560" i="1"/>
  <c r="Q552" i="1"/>
  <c r="Q544" i="1"/>
  <c r="Q536" i="1"/>
  <c r="Q528" i="1"/>
  <c r="Q520" i="1"/>
  <c r="Q512" i="1"/>
  <c r="Q504" i="1"/>
  <c r="Q496" i="1"/>
  <c r="Q488" i="1"/>
  <c r="Q480" i="1"/>
  <c r="Q472" i="1"/>
  <c r="Q464" i="1"/>
  <c r="Q456" i="1"/>
  <c r="Q448" i="1"/>
  <c r="Q440" i="1"/>
  <c r="Q432" i="1"/>
  <c r="Q424" i="1"/>
  <c r="Q416" i="1"/>
  <c r="Q408" i="1"/>
  <c r="Q400" i="1"/>
  <c r="Q392" i="1"/>
  <c r="Q384" i="1"/>
  <c r="Q376" i="1"/>
  <c r="Q368" i="1"/>
  <c r="Q360" i="1"/>
  <c r="Q352" i="1"/>
  <c r="Q344" i="1"/>
  <c r="Q1450" i="1"/>
  <c r="Q1442" i="1"/>
  <c r="Q1434" i="1"/>
  <c r="Q1426" i="1"/>
  <c r="Q1418" i="1"/>
  <c r="Q1410" i="1"/>
  <c r="Q1402" i="1"/>
  <c r="Q1394" i="1"/>
  <c r="Q1386" i="1"/>
  <c r="Q1378" i="1"/>
  <c r="Q1370" i="1"/>
  <c r="Q1362" i="1"/>
  <c r="Q1354" i="1"/>
  <c r="Q1346" i="1"/>
  <c r="Q1338" i="1"/>
  <c r="Q1330" i="1"/>
  <c r="Q1322" i="1"/>
  <c r="Q1314" i="1"/>
  <c r="Q1306" i="1"/>
  <c r="Q1298" i="1"/>
  <c r="Q1290" i="1"/>
  <c r="Q1282" i="1"/>
  <c r="Q1274" i="1"/>
  <c r="Q1266" i="1"/>
  <c r="Q1258" i="1"/>
  <c r="Q1250" i="1"/>
  <c r="Q1242" i="1"/>
  <c r="Q1234" i="1"/>
  <c r="Q1226" i="1"/>
  <c r="Q1218" i="1"/>
  <c r="Q1210" i="1"/>
  <c r="Q1202" i="1"/>
  <c r="Q1194" i="1"/>
  <c r="Q1186" i="1"/>
  <c r="Q1178" i="1"/>
  <c r="Q1170" i="1"/>
  <c r="Q1162" i="1"/>
  <c r="Q1154" i="1"/>
  <c r="Q1146" i="1"/>
  <c r="Q1138" i="1"/>
  <c r="Q1130" i="1"/>
  <c r="Q1122" i="1"/>
  <c r="Q1114" i="1"/>
  <c r="Q1106" i="1"/>
  <c r="Q1098" i="1"/>
  <c r="Q1090" i="1"/>
  <c r="Q1082" i="1"/>
  <c r="Q1074" i="1"/>
  <c r="Q1066" i="1"/>
  <c r="Q1058" i="1"/>
  <c r="Q1050" i="1"/>
  <c r="Q1042" i="1"/>
  <c r="Q1034" i="1"/>
  <c r="Q1026" i="1"/>
  <c r="Q1018" i="1"/>
  <c r="Q1010" i="1"/>
  <c r="Q1002" i="1"/>
  <c r="Q994" i="1"/>
  <c r="Q986" i="1"/>
  <c r="Q978" i="1"/>
  <c r="Q970" i="1"/>
  <c r="Q962" i="1"/>
  <c r="Q954" i="1"/>
  <c r="Q946" i="1"/>
  <c r="Q938" i="1"/>
  <c r="Q930" i="1"/>
  <c r="Q922" i="1"/>
  <c r="Q914" i="1"/>
  <c r="Q906" i="1"/>
  <c r="Q898" i="1"/>
  <c r="Q890" i="1"/>
  <c r="Q882" i="1"/>
  <c r="Q874" i="1"/>
  <c r="Q866" i="1"/>
  <c r="Q858" i="1"/>
  <c r="Q850" i="1"/>
  <c r="Q842" i="1"/>
  <c r="Q834" i="1"/>
  <c r="Q826" i="1"/>
  <c r="Q818" i="1"/>
  <c r="Q810" i="1"/>
  <c r="Q802" i="1"/>
  <c r="Q794" i="1"/>
  <c r="Q786" i="1"/>
  <c r="Q778" i="1"/>
  <c r="Q770" i="1"/>
  <c r="Q762" i="1"/>
  <c r="Q754" i="1"/>
  <c r="Q746" i="1"/>
  <c r="Q738" i="1"/>
  <c r="Q730" i="1"/>
  <c r="Q722" i="1"/>
  <c r="Q714" i="1"/>
  <c r="Q706" i="1"/>
  <c r="Q698" i="1"/>
  <c r="Q690" i="1"/>
  <c r="Q682" i="1"/>
  <c r="Q674" i="1"/>
  <c r="Q666" i="1"/>
  <c r="Q658" i="1"/>
  <c r="Q650" i="1"/>
  <c r="Q642" i="1"/>
  <c r="Q634" i="1"/>
  <c r="Q626" i="1"/>
  <c r="Q618" i="1"/>
  <c r="Q610" i="1"/>
  <c r="Q602" i="1"/>
  <c r="Q594" i="1"/>
  <c r="Q586" i="1"/>
  <c r="Q578" i="1"/>
  <c r="Q570" i="1"/>
  <c r="Q562" i="1"/>
  <c r="Q554" i="1"/>
  <c r="Q546" i="1"/>
  <c r="Q538" i="1"/>
  <c r="Q530" i="1"/>
  <c r="Q522" i="1"/>
  <c r="Q514" i="1"/>
  <c r="Q506" i="1"/>
  <c r="Q498" i="1"/>
  <c r="Q490" i="1"/>
  <c r="Q482" i="1"/>
  <c r="Q474" i="1"/>
  <c r="Q466" i="1"/>
  <c r="Q458" i="1"/>
  <c r="Q450" i="1"/>
  <c r="Q442" i="1"/>
  <c r="Q434" i="1"/>
  <c r="Q426" i="1"/>
  <c r="Q418" i="1"/>
  <c r="Q410" i="1"/>
  <c r="Q402" i="1"/>
  <c r="Q394" i="1"/>
  <c r="Q386" i="1"/>
  <c r="Q378" i="1"/>
  <c r="Q370" i="1"/>
  <c r="Q362" i="1"/>
  <c r="Q354" i="1"/>
  <c r="Q346" i="1"/>
  <c r="Q338" i="1"/>
  <c r="Q330" i="1"/>
  <c r="Q322" i="1"/>
  <c r="Q314" i="1"/>
  <c r="Q306" i="1"/>
  <c r="Q298" i="1"/>
  <c r="Q290" i="1"/>
  <c r="Q282" i="1"/>
  <c r="Q274" i="1"/>
  <c r="Q266" i="1"/>
  <c r="Q258" i="1"/>
  <c r="Q250" i="1"/>
  <c r="Q242" i="1"/>
  <c r="Q234" i="1"/>
  <c r="Q226" i="1"/>
  <c r="Q218" i="1"/>
  <c r="Q210" i="1"/>
  <c r="Q202" i="1"/>
  <c r="Q194" i="1"/>
  <c r="Q186" i="1"/>
  <c r="Q178" i="1"/>
  <c r="Q170" i="1"/>
  <c r="Q162" i="1"/>
  <c r="Q154" i="1"/>
  <c r="Q146" i="1"/>
  <c r="Q138" i="1"/>
  <c r="Q130" i="1"/>
  <c r="Q122" i="1"/>
  <c r="Q114" i="1"/>
  <c r="Q106" i="1"/>
  <c r="Q98" i="1"/>
  <c r="Q90" i="1"/>
  <c r="Q82" i="1"/>
  <c r="Q74" i="1"/>
  <c r="Q66" i="1"/>
  <c r="Q58" i="1"/>
  <c r="Q50" i="1"/>
  <c r="Q42" i="1"/>
  <c r="Q34" i="1"/>
  <c r="Q26" i="1"/>
  <c r="Q18" i="1"/>
  <c r="Q10" i="1"/>
  <c r="Q2" i="1"/>
  <c r="Q257" i="1"/>
  <c r="Q249" i="1"/>
  <c r="Q241" i="1"/>
  <c r="Q233" i="1"/>
  <c r="Q225" i="1"/>
  <c r="Q217" i="1"/>
  <c r="Q209" i="1"/>
  <c r="Q201" i="1"/>
  <c r="Q193" i="1"/>
  <c r="Q185" i="1"/>
  <c r="Q177" i="1"/>
  <c r="Q169" i="1"/>
  <c r="Q161" i="1"/>
  <c r="Q153" i="1"/>
  <c r="Q145" i="1"/>
  <c r="Q137" i="1"/>
  <c r="Q129" i="1"/>
  <c r="Q121" i="1"/>
  <c r="Q336" i="1"/>
  <c r="Q328" i="1"/>
  <c r="Q320" i="1"/>
  <c r="Q312" i="1"/>
  <c r="Q304" i="1"/>
  <c r="Q296" i="1"/>
  <c r="Q288" i="1"/>
  <c r="Q280" i="1"/>
  <c r="Q272" i="1"/>
  <c r="Q264" i="1"/>
  <c r="Q256" i="1"/>
  <c r="Q248" i="1"/>
  <c r="Q240" i="1"/>
  <c r="Q232" i="1"/>
  <c r="Q224" i="1"/>
  <c r="Q216" i="1"/>
  <c r="Q1455" i="1"/>
  <c r="Q1447" i="1"/>
  <c r="Q1439" i="1"/>
  <c r="Q1431" i="1"/>
  <c r="Q1423" i="1"/>
  <c r="Q1415" i="1"/>
  <c r="Q1407" i="1"/>
  <c r="Q1399" i="1"/>
  <c r="Q1391" i="1"/>
  <c r="Q1383" i="1"/>
  <c r="Q1375" i="1"/>
  <c r="Q1367" i="1"/>
  <c r="Q1359" i="1"/>
  <c r="Q1351" i="1"/>
  <c r="Q1343" i="1"/>
  <c r="Q1335" i="1"/>
  <c r="Q1327" i="1"/>
  <c r="Q1319" i="1"/>
  <c r="Q1311" i="1"/>
  <c r="Q1303" i="1"/>
  <c r="Q1295" i="1"/>
  <c r="Q1287" i="1"/>
  <c r="Q1279" i="1"/>
  <c r="Q1271" i="1"/>
  <c r="Q1263" i="1"/>
  <c r="Q1255" i="1"/>
  <c r="Q1247" i="1"/>
  <c r="Q1239" i="1"/>
  <c r="Q1231" i="1"/>
  <c r="Q1223" i="1"/>
  <c r="Q1215" i="1"/>
  <c r="Q1207" i="1"/>
  <c r="Q1199" i="1"/>
  <c r="Q1191" i="1"/>
  <c r="Q1183" i="1"/>
  <c r="Q1175" i="1"/>
  <c r="Q1167" i="1"/>
  <c r="Q1159" i="1"/>
  <c r="Q1151" i="1"/>
  <c r="Q1143" i="1"/>
  <c r="Q1135" i="1"/>
  <c r="Q1127" i="1"/>
  <c r="Q1119" i="1"/>
  <c r="Q1111" i="1"/>
  <c r="Q1103" i="1"/>
  <c r="Q1095" i="1"/>
  <c r="Q1087" i="1"/>
  <c r="Q1079" i="1"/>
  <c r="Q1071" i="1"/>
  <c r="Q1063" i="1"/>
  <c r="Q1055" i="1"/>
  <c r="Q1047" i="1"/>
  <c r="Q1039" i="1"/>
  <c r="Q1031" i="1"/>
  <c r="Q1023" i="1"/>
  <c r="Q1015" i="1"/>
  <c r="Q1007" i="1"/>
  <c r="Q999" i="1"/>
  <c r="Q991" i="1"/>
  <c r="Q983" i="1"/>
  <c r="Q975" i="1"/>
  <c r="Q967" i="1"/>
  <c r="Q959" i="1"/>
  <c r="Q951" i="1"/>
  <c r="Q943" i="1"/>
  <c r="Q935" i="1"/>
  <c r="Q927" i="1"/>
  <c r="Q919" i="1"/>
  <c r="Q911" i="1"/>
  <c r="Q903" i="1"/>
  <c r="Q895" i="1"/>
  <c r="Q887" i="1"/>
  <c r="Q879" i="1"/>
  <c r="Q871" i="1"/>
  <c r="Q863" i="1"/>
  <c r="Q855" i="1"/>
  <c r="Q847" i="1"/>
  <c r="Q839" i="1"/>
  <c r="Q831" i="1"/>
  <c r="Q823" i="1"/>
  <c r="Q815" i="1"/>
  <c r="Q807" i="1"/>
  <c r="Q799" i="1"/>
  <c r="Q791" i="1"/>
  <c r="Q783" i="1"/>
  <c r="Q775" i="1"/>
  <c r="Q767" i="1"/>
  <c r="Q759" i="1"/>
  <c r="Q751" i="1"/>
  <c r="Q743" i="1"/>
  <c r="Q735" i="1"/>
  <c r="Q727" i="1"/>
  <c r="Q719" i="1"/>
  <c r="Q711" i="1"/>
  <c r="Q703" i="1"/>
  <c r="Q695" i="1"/>
  <c r="Q687" i="1"/>
  <c r="Q679" i="1"/>
  <c r="Q671" i="1"/>
  <c r="Q663" i="1"/>
  <c r="Q655" i="1"/>
  <c r="Q647" i="1"/>
  <c r="Q639" i="1"/>
  <c r="Q631" i="1"/>
  <c r="Q623" i="1"/>
  <c r="Q615" i="1"/>
  <c r="Q607" i="1"/>
  <c r="Q599" i="1"/>
  <c r="Q591" i="1"/>
  <c r="Q583" i="1"/>
  <c r="Q575" i="1"/>
  <c r="Q567" i="1"/>
  <c r="Q559" i="1"/>
  <c r="Q551" i="1"/>
  <c r="Q543" i="1"/>
  <c r="Q535" i="1"/>
  <c r="Q527" i="1"/>
  <c r="Q519" i="1"/>
  <c r="Q511" i="1"/>
  <c r="Q503" i="1"/>
  <c r="Q495" i="1"/>
  <c r="Q487" i="1"/>
  <c r="Q479" i="1"/>
  <c r="Q471" i="1"/>
  <c r="Q463" i="1"/>
  <c r="Q455" i="1"/>
  <c r="Q447" i="1"/>
  <c r="Q439" i="1"/>
  <c r="Q431" i="1"/>
  <c r="Q423" i="1"/>
  <c r="Q415" i="1"/>
  <c r="Q407" i="1"/>
  <c r="Q399" i="1"/>
  <c r="Q391" i="1"/>
  <c r="Q383" i="1"/>
  <c r="Q375" i="1"/>
  <c r="Q367" i="1"/>
  <c r="Q359" i="1"/>
  <c r="Q351" i="1"/>
  <c r="Q343" i="1"/>
  <c r="Q335" i="1"/>
  <c r="Q327" i="1"/>
  <c r="Q319" i="1"/>
  <c r="Q311" i="1"/>
  <c r="Q303" i="1"/>
  <c r="Q295" i="1"/>
  <c r="Q287" i="1"/>
  <c r="Q279" i="1"/>
  <c r="Q271" i="1"/>
  <c r="Q263" i="1"/>
  <c r="Q255" i="1"/>
  <c r="Q247" i="1"/>
  <c r="Q239" i="1"/>
  <c r="Q231" i="1"/>
  <c r="Q223" i="1"/>
  <c r="Q215" i="1"/>
  <c r="Q207" i="1"/>
  <c r="Q199" i="1"/>
  <c r="Q191" i="1"/>
  <c r="Q183" i="1"/>
  <c r="Q175" i="1"/>
  <c r="Q167" i="1"/>
  <c r="Q159" i="1"/>
  <c r="Q151" i="1"/>
  <c r="Q143" i="1"/>
  <c r="Q135" i="1"/>
  <c r="Q127" i="1"/>
  <c r="Q119" i="1"/>
  <c r="Q111" i="1"/>
  <c r="Q103" i="1"/>
  <c r="Q95" i="1"/>
  <c r="Q87" i="1"/>
  <c r="Q79" i="1"/>
  <c r="Q71" i="1"/>
  <c r="Q63" i="1"/>
  <c r="Q55" i="1"/>
  <c r="Q47" i="1"/>
  <c r="Q39" i="1"/>
  <c r="Q31" i="1"/>
  <c r="Q23" i="1"/>
  <c r="Q15" i="1"/>
  <c r="Q7" i="1"/>
  <c r="Q1454" i="1"/>
  <c r="Q1446" i="1"/>
  <c r="Q1438" i="1"/>
  <c r="Q1430" i="1"/>
  <c r="Q1422" i="1"/>
  <c r="Q1414" i="1"/>
  <c r="Q1406" i="1"/>
  <c r="Q1398" i="1"/>
  <c r="Q1390" i="1"/>
  <c r="Q1382" i="1"/>
  <c r="Q1374" i="1"/>
  <c r="Q1366" i="1"/>
  <c r="Q1358" i="1"/>
  <c r="Q1350" i="1"/>
  <c r="Q1342" i="1"/>
  <c r="Q1334" i="1"/>
  <c r="Q1326" i="1"/>
  <c r="Q1318" i="1"/>
  <c r="Q1310" i="1"/>
  <c r="Q1302" i="1"/>
  <c r="Q1294" i="1"/>
  <c r="Q1286" i="1"/>
  <c r="Q1278" i="1"/>
  <c r="Q1270" i="1"/>
  <c r="Q1262" i="1"/>
  <c r="Q1254" i="1"/>
  <c r="Q1246" i="1"/>
  <c r="Q1238" i="1"/>
  <c r="Q1230" i="1"/>
  <c r="Q1222" i="1"/>
  <c r="Q1214" i="1"/>
  <c r="Q1206" i="1"/>
  <c r="Q1198" i="1"/>
  <c r="Q1190" i="1"/>
  <c r="Q1182" i="1"/>
  <c r="Q1174" i="1"/>
  <c r="Q1166" i="1"/>
  <c r="Q1158" i="1"/>
  <c r="Q1150" i="1"/>
  <c r="Q1142" i="1"/>
  <c r="Q1134" i="1"/>
  <c r="Q1126" i="1"/>
  <c r="Q1118" i="1"/>
  <c r="Q1110" i="1"/>
  <c r="Q1102" i="1"/>
  <c r="Q1094" i="1"/>
  <c r="Q1086" i="1"/>
  <c r="Q1078" i="1"/>
  <c r="Q1070" i="1"/>
  <c r="Q1062" i="1"/>
  <c r="Q1054" i="1"/>
  <c r="Q1046" i="1"/>
  <c r="Q1038" i="1"/>
  <c r="Q1030" i="1"/>
  <c r="Q1022" i="1"/>
  <c r="Q1014" i="1"/>
  <c r="Q1006" i="1"/>
  <c r="Q998" i="1"/>
  <c r="Q990" i="1"/>
  <c r="Q982" i="1"/>
  <c r="Q974" i="1"/>
  <c r="Q966" i="1"/>
  <c r="Q958" i="1"/>
  <c r="Q950" i="1"/>
  <c r="Q942" i="1"/>
  <c r="Q934" i="1"/>
  <c r="Q926" i="1"/>
  <c r="Q918" i="1"/>
  <c r="Q910" i="1"/>
  <c r="Q902" i="1"/>
  <c r="Q894" i="1"/>
  <c r="Q886" i="1"/>
  <c r="Q878" i="1"/>
  <c r="Q870" i="1"/>
  <c r="Q862" i="1"/>
  <c r="Q854" i="1"/>
  <c r="Q846" i="1"/>
  <c r="Q838" i="1"/>
  <c r="Q830" i="1"/>
  <c r="Q822" i="1"/>
  <c r="Q814" i="1"/>
  <c r="Q806" i="1"/>
  <c r="Q798" i="1"/>
  <c r="Q790" i="1"/>
  <c r="Q782" i="1"/>
  <c r="Q774" i="1"/>
  <c r="Q766" i="1"/>
  <c r="Q758" i="1"/>
  <c r="Q750" i="1"/>
  <c r="Q742" i="1"/>
  <c r="Q734" i="1"/>
  <c r="Q726" i="1"/>
  <c r="Q718" i="1"/>
  <c r="Q710" i="1"/>
  <c r="Q702" i="1"/>
  <c r="Q694" i="1"/>
  <c r="Q686" i="1"/>
  <c r="Q678" i="1"/>
  <c r="Q670" i="1"/>
  <c r="Q662" i="1"/>
  <c r="Q654" i="1"/>
  <c r="Q646" i="1"/>
  <c r="Q638" i="1"/>
  <c r="Q630" i="1"/>
  <c r="Q622" i="1"/>
  <c r="Q614" i="1"/>
  <c r="Q606" i="1"/>
  <c r="Q598" i="1"/>
  <c r="Q590" i="1"/>
  <c r="Q582" i="1"/>
  <c r="Q574" i="1"/>
  <c r="Q566" i="1"/>
  <c r="Q558" i="1"/>
  <c r="Q550" i="1"/>
  <c r="Q542" i="1"/>
  <c r="Q534" i="1"/>
  <c r="Q526" i="1"/>
  <c r="Q518" i="1"/>
  <c r="Q510" i="1"/>
  <c r="Q502" i="1"/>
  <c r="Q494" i="1"/>
  <c r="Q486" i="1"/>
  <c r="Q478" i="1"/>
  <c r="Q470" i="1"/>
  <c r="Q462" i="1"/>
  <c r="Q454" i="1"/>
  <c r="Q446" i="1"/>
  <c r="Q438" i="1"/>
  <c r="Q430" i="1"/>
  <c r="Q422" i="1"/>
  <c r="Q414" i="1"/>
  <c r="Q406" i="1"/>
  <c r="Q398" i="1"/>
  <c r="Q390" i="1"/>
  <c r="Q382" i="1"/>
  <c r="Q374" i="1"/>
  <c r="Q366" i="1"/>
  <c r="Q358" i="1"/>
  <c r="Q350" i="1"/>
  <c r="Q342" i="1"/>
  <c r="Q334" i="1"/>
  <c r="Q326" i="1"/>
  <c r="Q318" i="1"/>
  <c r="Q310" i="1"/>
  <c r="Q302" i="1"/>
  <c r="Q294" i="1"/>
  <c r="Q286" i="1"/>
  <c r="Q278" i="1"/>
  <c r="Q270" i="1"/>
  <c r="Q262" i="1"/>
  <c r="Q254" i="1"/>
  <c r="Q246" i="1"/>
  <c r="Q238" i="1"/>
  <c r="Q230" i="1"/>
  <c r="Q222" i="1"/>
  <c r="Q214" i="1"/>
  <c r="Q206" i="1"/>
  <c r="Q198" i="1"/>
  <c r="Q190" i="1"/>
  <c r="Q182" i="1"/>
  <c r="Q174" i="1"/>
  <c r="Q166" i="1"/>
  <c r="Q158" i="1"/>
  <c r="Q150" i="1"/>
  <c r="Q142" i="1"/>
  <c r="Q134" i="1"/>
  <c r="Q126" i="1"/>
  <c r="Q118" i="1"/>
  <c r="Q110" i="1"/>
  <c r="Q102" i="1"/>
  <c r="Q94" i="1"/>
  <c r="Q86" i="1"/>
  <c r="Q78" i="1"/>
  <c r="Q70" i="1"/>
  <c r="Q62" i="1"/>
  <c r="Q54" i="1"/>
  <c r="Q46" i="1"/>
  <c r="Q38" i="1"/>
  <c r="Q30" i="1"/>
  <c r="Q22" i="1"/>
  <c r="Q14" i="1"/>
  <c r="Q6" i="1"/>
  <c r="Q1453" i="1"/>
  <c r="Q1445" i="1"/>
  <c r="Q1437" i="1"/>
  <c r="Q1429" i="1"/>
  <c r="Q1421" i="1"/>
  <c r="Q1413" i="1"/>
  <c r="Q1405" i="1"/>
  <c r="Q1397" i="1"/>
  <c r="Q1389" i="1"/>
  <c r="Q1381" i="1"/>
  <c r="Q1373" i="1"/>
  <c r="Q1365" i="1"/>
  <c r="Q1357" i="1"/>
  <c r="Q1349" i="1"/>
  <c r="Q1341" i="1"/>
  <c r="Q1333" i="1"/>
  <c r="Q1325" i="1"/>
  <c r="Q1317" i="1"/>
  <c r="Q1309" i="1"/>
  <c r="Q1301" i="1"/>
  <c r="Q1293" i="1"/>
  <c r="Q1285" i="1"/>
  <c r="Q1277" i="1"/>
  <c r="Q1269" i="1"/>
  <c r="Q1261" i="1"/>
  <c r="Q1253" i="1"/>
  <c r="Q1245" i="1"/>
  <c r="Q1237" i="1"/>
  <c r="Q1229" i="1"/>
  <c r="Q1221" i="1"/>
  <c r="Q1213" i="1"/>
  <c r="Q1205" i="1"/>
  <c r="Q1197" i="1"/>
  <c r="Q1189" i="1"/>
  <c r="Q1181" i="1"/>
  <c r="Q1173" i="1"/>
  <c r="Q1165" i="1"/>
  <c r="Q1157" i="1"/>
  <c r="Q1149" i="1"/>
  <c r="Q1141" i="1"/>
  <c r="Q1133" i="1"/>
  <c r="Q1125" i="1"/>
  <c r="Q1117" i="1"/>
  <c r="Q1109" i="1"/>
  <c r="Q1101" i="1"/>
  <c r="Q1093" i="1"/>
  <c r="Q1085" i="1"/>
  <c r="Q1077" i="1"/>
  <c r="Q1069" i="1"/>
  <c r="Q1061" i="1"/>
  <c r="Q1053" i="1"/>
  <c r="Q1045" i="1"/>
  <c r="Q1037" i="1"/>
  <c r="Q1029" i="1"/>
  <c r="Q1021" i="1"/>
  <c r="Q1013" i="1"/>
  <c r="Q1005" i="1"/>
  <c r="Q997" i="1"/>
  <c r="Q989" i="1"/>
  <c r="Q981" i="1"/>
  <c r="Q973" i="1"/>
  <c r="Q965" i="1"/>
  <c r="Q957" i="1"/>
  <c r="Q949" i="1"/>
  <c r="Q941" i="1"/>
  <c r="Q933" i="1"/>
  <c r="Q925" i="1"/>
  <c r="Q917" i="1"/>
  <c r="Q909" i="1"/>
  <c r="Q901" i="1"/>
  <c r="Q893" i="1"/>
  <c r="Q885" i="1"/>
  <c r="Q877" i="1"/>
  <c r="Q869" i="1"/>
  <c r="Q861" i="1"/>
  <c r="Q853" i="1"/>
  <c r="Q845" i="1"/>
  <c r="Q837" i="1"/>
  <c r="Q829" i="1"/>
  <c r="Q821" i="1"/>
  <c r="Q813" i="1"/>
  <c r="Q805" i="1"/>
  <c r="Q797" i="1"/>
  <c r="Q789" i="1"/>
  <c r="Q781" i="1"/>
  <c r="Q773" i="1"/>
  <c r="Q765" i="1"/>
  <c r="Q757" i="1"/>
  <c r="Q749" i="1"/>
  <c r="Q741" i="1"/>
  <c r="Q733" i="1"/>
  <c r="Q725" i="1"/>
  <c r="Q717" i="1"/>
  <c r="Q709" i="1"/>
  <c r="Q701" i="1"/>
  <c r="Q693" i="1"/>
  <c r="Q685" i="1"/>
  <c r="Q677" i="1"/>
  <c r="Q669" i="1"/>
  <c r="Q661" i="1"/>
  <c r="Q653" i="1"/>
  <c r="Q645" i="1"/>
  <c r="Q637" i="1"/>
  <c r="Q629" i="1"/>
  <c r="Q621" i="1"/>
  <c r="Q613" i="1"/>
  <c r="Q605" i="1"/>
  <c r="Q597" i="1"/>
  <c r="Q589" i="1"/>
  <c r="Q581" i="1"/>
  <c r="Q573" i="1"/>
  <c r="Q565" i="1"/>
  <c r="Q557" i="1"/>
  <c r="Q549" i="1"/>
  <c r="Q541" i="1"/>
  <c r="Q533" i="1"/>
  <c r="Q525" i="1"/>
  <c r="Q517" i="1"/>
  <c r="Q509" i="1"/>
  <c r="Q501" i="1"/>
  <c r="Q493" i="1"/>
  <c r="Q485" i="1"/>
  <c r="Q477" i="1"/>
  <c r="Q469" i="1"/>
  <c r="Q461" i="1"/>
  <c r="Q453" i="1"/>
  <c r="Q445" i="1"/>
  <c r="Q437" i="1"/>
  <c r="Q429" i="1"/>
  <c r="Q421" i="1"/>
  <c r="Q413" i="1"/>
  <c r="Q405" i="1"/>
  <c r="Q397" i="1"/>
  <c r="Q389" i="1"/>
  <c r="Q381" i="1"/>
  <c r="Q373" i="1"/>
  <c r="Q365" i="1"/>
  <c r="Q357" i="1"/>
  <c r="Q349" i="1"/>
  <c r="Q341" i="1"/>
  <c r="Q333" i="1"/>
  <c r="Q325" i="1"/>
  <c r="Q317" i="1"/>
  <c r="Q309" i="1"/>
  <c r="Q301" i="1"/>
  <c r="Q293" i="1"/>
  <c r="Q285" i="1"/>
  <c r="Q277" i="1"/>
  <c r="Q269" i="1"/>
  <c r="Q261" i="1"/>
  <c r="Q253" i="1"/>
  <c r="Q245" i="1"/>
  <c r="Q237" i="1"/>
  <c r="Q229" i="1"/>
  <c r="Q221" i="1"/>
  <c r="Q213" i="1"/>
  <c r="Q205" i="1"/>
  <c r="Q197" i="1"/>
  <c r="Q189" i="1"/>
  <c r="Q181" i="1"/>
  <c r="Q173" i="1"/>
  <c r="Q165" i="1"/>
  <c r="Q157" i="1"/>
  <c r="Q149" i="1"/>
  <c r="Q141" i="1"/>
  <c r="Q133" i="1"/>
  <c r="Q125" i="1"/>
  <c r="Q117" i="1"/>
  <c r="Q109" i="1"/>
  <c r="Q101" i="1"/>
  <c r="Q93" i="1"/>
  <c r="Q85" i="1"/>
  <c r="Q77" i="1"/>
  <c r="Q69" i="1"/>
  <c r="Q61" i="1"/>
  <c r="Q53" i="1"/>
  <c r="Q45" i="1"/>
  <c r="Q37" i="1"/>
  <c r="Q29" i="1"/>
  <c r="Q21" i="1"/>
  <c r="Q13" i="1"/>
  <c r="Q5" i="1"/>
  <c r="Q1452" i="1"/>
  <c r="Q1444" i="1"/>
  <c r="Q1436" i="1"/>
  <c r="Q1428" i="1"/>
  <c r="Q1420" i="1"/>
  <c r="Q1412" i="1"/>
  <c r="Q1404" i="1"/>
  <c r="Q1396" i="1"/>
  <c r="Q1388" i="1"/>
  <c r="Q1380" i="1"/>
  <c r="Q1372" i="1"/>
  <c r="Q1364" i="1"/>
  <c r="Q1356" i="1"/>
  <c r="Q1348" i="1"/>
  <c r="Q1340" i="1"/>
  <c r="Q1332" i="1"/>
  <c r="Q1324" i="1"/>
  <c r="Q1316" i="1"/>
  <c r="Q1308" i="1"/>
  <c r="Q1300" i="1"/>
  <c r="Q1292" i="1"/>
  <c r="Q1284" i="1"/>
  <c r="Q1276" i="1"/>
  <c r="Q1268" i="1"/>
  <c r="Q1260" i="1"/>
  <c r="Q1252" i="1"/>
  <c r="Q1244" i="1"/>
  <c r="Q1236" i="1"/>
  <c r="Q1228" i="1"/>
  <c r="Q1220" i="1"/>
  <c r="Q1212" i="1"/>
  <c r="Q1204" i="1"/>
  <c r="Q1196" i="1"/>
  <c r="Q1188" i="1"/>
  <c r="Q1180" i="1"/>
  <c r="Q1172" i="1"/>
  <c r="Q1164" i="1"/>
  <c r="Q1156" i="1"/>
  <c r="Q1148" i="1"/>
  <c r="Q1140" i="1"/>
  <c r="Q1132" i="1"/>
  <c r="Q1124" i="1"/>
  <c r="Q1116" i="1"/>
  <c r="Q1108" i="1"/>
  <c r="Q1100" i="1"/>
  <c r="Q1092" i="1"/>
  <c r="Q1084" i="1"/>
  <c r="Q1076" i="1"/>
  <c r="Q1068" i="1"/>
  <c r="Q1060" i="1"/>
  <c r="Q1052" i="1"/>
  <c r="Q1044" i="1"/>
  <c r="Q1036" i="1"/>
  <c r="Q1028" i="1"/>
  <c r="Q1020" i="1"/>
  <c r="Q1012" i="1"/>
  <c r="Q1004" i="1"/>
  <c r="Q996" i="1"/>
  <c r="Q988" i="1"/>
  <c r="Q980" i="1"/>
  <c r="Q972" i="1"/>
  <c r="Q964" i="1"/>
  <c r="Q956" i="1"/>
  <c r="Q948" i="1"/>
  <c r="Q940" i="1"/>
  <c r="Q932" i="1"/>
  <c r="Q924" i="1"/>
  <c r="Q916" i="1"/>
  <c r="Q908" i="1"/>
  <c r="Q900" i="1"/>
  <c r="Q892" i="1"/>
  <c r="Q884" i="1"/>
  <c r="Q876" i="1"/>
  <c r="Q868" i="1"/>
  <c r="Q860" i="1"/>
  <c r="Q852" i="1"/>
  <c r="Q844" i="1"/>
  <c r="Q836" i="1"/>
  <c r="Q828" i="1"/>
  <c r="Q820" i="1"/>
  <c r="Q812" i="1"/>
  <c r="Q804" i="1"/>
  <c r="Q796" i="1"/>
  <c r="Q788" i="1"/>
  <c r="Q780" i="1"/>
  <c r="Q772" i="1"/>
  <c r="Q764" i="1"/>
  <c r="Q756" i="1"/>
  <c r="Q748" i="1"/>
  <c r="Q740" i="1"/>
  <c r="Q732" i="1"/>
  <c r="Q724" i="1"/>
  <c r="Q716" i="1"/>
  <c r="Q708" i="1"/>
  <c r="Q700" i="1"/>
  <c r="Q692" i="1"/>
  <c r="Q684" i="1"/>
  <c r="Q676" i="1"/>
  <c r="Q668" i="1"/>
  <c r="Q660" i="1"/>
  <c r="Q652" i="1"/>
  <c r="Q644" i="1"/>
  <c r="Q636" i="1"/>
  <c r="Q628" i="1"/>
  <c r="Q620" i="1"/>
  <c r="Q612" i="1"/>
  <c r="Q604" i="1"/>
  <c r="Q596" i="1"/>
  <c r="Q588" i="1"/>
  <c r="Q580" i="1"/>
  <c r="Q572" i="1"/>
  <c r="Q564" i="1"/>
  <c r="Q556" i="1"/>
  <c r="Q548" i="1"/>
  <c r="Q540" i="1"/>
  <c r="Q532" i="1"/>
  <c r="Q524" i="1"/>
  <c r="Q516" i="1"/>
  <c r="Q508" i="1"/>
  <c r="Q500" i="1"/>
  <c r="Q492" i="1"/>
  <c r="Q484" i="1"/>
  <c r="Q476" i="1"/>
  <c r="Q468" i="1"/>
  <c r="Q460" i="1"/>
  <c r="Q452" i="1"/>
  <c r="Q444" i="1"/>
  <c r="Q436" i="1"/>
  <c r="Q428" i="1"/>
  <c r="Q420" i="1"/>
  <c r="Q412" i="1"/>
  <c r="Q404" i="1"/>
  <c r="Q396" i="1"/>
  <c r="Q388" i="1"/>
  <c r="Q380" i="1"/>
  <c r="Q372" i="1"/>
  <c r="Q364" i="1"/>
  <c r="Q356" i="1"/>
  <c r="Q348" i="1"/>
  <c r="Q340" i="1"/>
  <c r="Q332" i="1"/>
  <c r="Q324" i="1"/>
  <c r="Q316" i="1"/>
  <c r="Q308" i="1"/>
  <c r="Q300" i="1"/>
  <c r="Q292" i="1"/>
  <c r="Q284" i="1"/>
  <c r="Q276" i="1"/>
  <c r="Q268" i="1"/>
  <c r="Q260" i="1"/>
  <c r="Q252" i="1"/>
  <c r="Q244" i="1"/>
  <c r="Q236" i="1"/>
  <c r="Q228" i="1"/>
  <c r="Q220" i="1"/>
  <c r="Q212" i="1"/>
  <c r="Q1451" i="1"/>
  <c r="Q1443" i="1"/>
  <c r="Q1435" i="1"/>
  <c r="Q1427" i="1"/>
  <c r="Q1419" i="1"/>
  <c r="Q1411" i="1"/>
  <c r="Q1403" i="1"/>
  <c r="Q1395" i="1"/>
  <c r="Q1387" i="1"/>
  <c r="Q1379" i="1"/>
  <c r="Q1371" i="1"/>
  <c r="Q1363" i="1"/>
  <c r="Q1355" i="1"/>
  <c r="Q1347" i="1"/>
  <c r="Q1339" i="1"/>
  <c r="Q1331" i="1"/>
  <c r="Q1323" i="1"/>
  <c r="Q1315" i="1"/>
  <c r="Q1307" i="1"/>
  <c r="Q1299" i="1"/>
  <c r="Q1291" i="1"/>
  <c r="Q1283" i="1"/>
  <c r="Q1275" i="1"/>
  <c r="Q1267" i="1"/>
  <c r="Q1259" i="1"/>
  <c r="Q1251" i="1"/>
  <c r="Q1243" i="1"/>
  <c r="Q1235" i="1"/>
  <c r="Q1227" i="1"/>
  <c r="Q1219" i="1"/>
  <c r="Q1211" i="1"/>
  <c r="Q1203" i="1"/>
  <c r="Q1195" i="1"/>
  <c r="Q1187" i="1"/>
  <c r="Q1179" i="1"/>
  <c r="Q1171" i="1"/>
  <c r="Q1163" i="1"/>
  <c r="Q1155" i="1"/>
  <c r="Q1147" i="1"/>
  <c r="Q1139" i="1"/>
  <c r="Q1131" i="1"/>
  <c r="Q1123" i="1"/>
  <c r="Q1115" i="1"/>
  <c r="Q1107" i="1"/>
  <c r="Q1099" i="1"/>
  <c r="Q1091" i="1"/>
  <c r="Q1083" i="1"/>
  <c r="Q1075" i="1"/>
  <c r="Q1067" i="1"/>
  <c r="Q1059" i="1"/>
  <c r="Q1051" i="1"/>
  <c r="Q1043" i="1"/>
  <c r="Q1035" i="1"/>
  <c r="Q1027" i="1"/>
  <c r="Q1019" i="1"/>
  <c r="Q1011" i="1"/>
  <c r="Q1003" i="1"/>
  <c r="Q995" i="1"/>
  <c r="Q987" i="1"/>
  <c r="Q979" i="1"/>
  <c r="Q971" i="1"/>
  <c r="Q963" i="1"/>
  <c r="Q955" i="1"/>
  <c r="Q947" i="1"/>
  <c r="Q939" i="1"/>
  <c r="Q931" i="1"/>
  <c r="Q923" i="1"/>
  <c r="Q915" i="1"/>
  <c r="Q907" i="1"/>
  <c r="Q899" i="1"/>
  <c r="Q891" i="1"/>
  <c r="Q883" i="1"/>
  <c r="Q875" i="1"/>
  <c r="Q867" i="1"/>
  <c r="Q859" i="1"/>
  <c r="Q851" i="1"/>
  <c r="Q843" i="1"/>
  <c r="Q835" i="1"/>
  <c r="Q827" i="1"/>
  <c r="Q819" i="1"/>
  <c r="Q811" i="1"/>
  <c r="Q803" i="1"/>
  <c r="Q795" i="1"/>
  <c r="Q787" i="1"/>
  <c r="Q779" i="1"/>
  <c r="Q771" i="1"/>
  <c r="Q763" i="1"/>
  <c r="Q755" i="1"/>
  <c r="Q747" i="1"/>
  <c r="Q739" i="1"/>
  <c r="Q731" i="1"/>
  <c r="Q723" i="1"/>
  <c r="Q715" i="1"/>
  <c r="Q707" i="1"/>
  <c r="Q699" i="1"/>
  <c r="Q691" i="1"/>
  <c r="Q683" i="1"/>
  <c r="Q675" i="1"/>
  <c r="Q667" i="1"/>
  <c r="Q659" i="1"/>
  <c r="Q651" i="1"/>
  <c r="Q643" i="1"/>
  <c r="Q635" i="1"/>
  <c r="Q627" i="1"/>
  <c r="Q619" i="1"/>
  <c r="Q611" i="1"/>
  <c r="Q603" i="1"/>
  <c r="Q595" i="1"/>
  <c r="Q587" i="1"/>
  <c r="Q579" i="1"/>
  <c r="Q571" i="1"/>
  <c r="Q563" i="1"/>
  <c r="Q555" i="1"/>
  <c r="Q547" i="1"/>
  <c r="Q539" i="1"/>
  <c r="Q531" i="1"/>
  <c r="Q523" i="1"/>
  <c r="Q515" i="1"/>
  <c r="Q507" i="1"/>
  <c r="Q499" i="1"/>
  <c r="Q491" i="1"/>
  <c r="Q483" i="1"/>
  <c r="Q475" i="1"/>
  <c r="Q467" i="1"/>
  <c r="Q459" i="1"/>
  <c r="Q451" i="1"/>
  <c r="Q443" i="1"/>
  <c r="Q435" i="1"/>
  <c r="Q427" i="1"/>
  <c r="Q419" i="1"/>
  <c r="Q411" i="1"/>
  <c r="Q403" i="1"/>
  <c r="Q395" i="1"/>
  <c r="Q387" i="1"/>
  <c r="Q379" i="1"/>
  <c r="Q371" i="1"/>
  <c r="Q363" i="1"/>
  <c r="Q355" i="1"/>
  <c r="Q347" i="1"/>
  <c r="Q339" i="1"/>
  <c r="Q331" i="1"/>
  <c r="Q323" i="1"/>
  <c r="Q315" i="1"/>
  <c r="Q307" i="1"/>
  <c r="Q299" i="1"/>
  <c r="Q291" i="1"/>
  <c r="Q283" i="1"/>
  <c r="Q275" i="1"/>
  <c r="Q267" i="1"/>
  <c r="Q259" i="1"/>
  <c r="Q251" i="1"/>
  <c r="Q243" i="1"/>
  <c r="Q235" i="1"/>
  <c r="Q227" i="1"/>
  <c r="Q219" i="1"/>
  <c r="Q211" i="1"/>
  <c r="Q204" i="1"/>
  <c r="Q196" i="1"/>
  <c r="Q188" i="1"/>
  <c r="Q180" i="1"/>
  <c r="Q172" i="1"/>
  <c r="Q164" i="1"/>
  <c r="Q156" i="1"/>
  <c r="Q148" i="1"/>
  <c r="Q140" i="1"/>
  <c r="Q132" i="1"/>
  <c r="Q124" i="1"/>
  <c r="Q116" i="1"/>
  <c r="Q108" i="1"/>
  <c r="Q100" i="1"/>
  <c r="Q92" i="1"/>
  <c r="Q84" i="1"/>
  <c r="Q76" i="1"/>
  <c r="Q68" i="1"/>
  <c r="Q60" i="1"/>
  <c r="Q52" i="1"/>
  <c r="Q44" i="1"/>
  <c r="Q36" i="1"/>
  <c r="Q28" i="1"/>
  <c r="Q20" i="1"/>
  <c r="Q12" i="1"/>
  <c r="Q4" i="1"/>
  <c r="Q203" i="1"/>
  <c r="Q195" i="1"/>
  <c r="Q187" i="1"/>
  <c r="Q179" i="1"/>
  <c r="Q171" i="1"/>
  <c r="Q163" i="1"/>
  <c r="Q155" i="1"/>
  <c r="Q147" i="1"/>
  <c r="Q139" i="1"/>
  <c r="Q131" i="1"/>
  <c r="Q123" i="1"/>
  <c r="Q115" i="1"/>
  <c r="Q107" i="1"/>
  <c r="Q99" i="1"/>
  <c r="Q91" i="1"/>
  <c r="Q83" i="1"/>
  <c r="Q75" i="1"/>
  <c r="Q67" i="1"/>
  <c r="Q59" i="1"/>
  <c r="Q51" i="1"/>
  <c r="Q43" i="1"/>
  <c r="Q35" i="1"/>
  <c r="Q27" i="1"/>
  <c r="Q19" i="1"/>
  <c r="Q11" i="1"/>
  <c r="Q3" i="1"/>
  <c r="Q113" i="1"/>
  <c r="Q105" i="1"/>
  <c r="Q97" i="1"/>
  <c r="Q89" i="1"/>
  <c r="Q81" i="1"/>
  <c r="Q73" i="1"/>
  <c r="Q65" i="1"/>
  <c r="Q57" i="1"/>
  <c r="Q49" i="1"/>
  <c r="Q41" i="1"/>
  <c r="Q33" i="1"/>
  <c r="Q25" i="1"/>
  <c r="Q17" i="1"/>
  <c r="Q9" i="1"/>
  <c r="Q208" i="1"/>
  <c r="Q200" i="1"/>
  <c r="Q192" i="1"/>
  <c r="Q184" i="1"/>
  <c r="Q176" i="1"/>
  <c r="Q168" i="1"/>
  <c r="Q160" i="1"/>
  <c r="Q152" i="1"/>
  <c r="Q144" i="1"/>
  <c r="Q136" i="1"/>
  <c r="Q128" i="1"/>
  <c r="Q120" i="1"/>
  <c r="Q112" i="1"/>
  <c r="Q104" i="1"/>
  <c r="Q96" i="1"/>
  <c r="Q88" i="1"/>
  <c r="Q80" i="1"/>
  <c r="Q72" i="1"/>
  <c r="Q64" i="1"/>
  <c r="Q56" i="1"/>
  <c r="Q48" i="1"/>
  <c r="Q40" i="1"/>
  <c r="Q32" i="1"/>
  <c r="Q24" i="1"/>
  <c r="Q16" i="1"/>
  <c r="Q8" i="1"/>
  <c r="M107" i="3" l="1"/>
  <c r="K2" i="3"/>
  <c r="M93" i="3"/>
  <c r="M103" i="3"/>
  <c r="M112" i="3"/>
  <c r="M113" i="3"/>
  <c r="M114" i="3"/>
  <c r="M105" i="3"/>
  <c r="M115" i="3"/>
  <c r="M117" i="3"/>
  <c r="M118" i="3"/>
  <c r="M111" i="3"/>
  <c r="M109" i="3"/>
  <c r="M116" i="3"/>
  <c r="M99" i="3"/>
  <c r="M106" i="3"/>
  <c r="M110" i="3"/>
  <c r="M101" i="3"/>
  <c r="M91" i="3"/>
  <c r="M97" i="3"/>
  <c r="M96" i="3"/>
  <c r="M94" i="3"/>
  <c r="M92" i="3"/>
  <c r="M102" i="3"/>
  <c r="M76" i="3"/>
  <c r="M95" i="3"/>
  <c r="M100" i="3"/>
  <c r="M104" i="3"/>
  <c r="M79" i="3"/>
  <c r="M108" i="3"/>
  <c r="M98" i="3"/>
  <c r="K77" i="3"/>
  <c r="M77" i="3" s="1"/>
  <c r="K82" i="3"/>
  <c r="C6" i="3"/>
  <c r="E5" i="3"/>
  <c r="G5" i="3" s="1"/>
  <c r="H5" i="3" s="1"/>
  <c r="K80" i="3"/>
  <c r="K81" i="3"/>
  <c r="K78" i="3"/>
  <c r="K7" i="3"/>
  <c r="M7" i="3" s="1"/>
  <c r="K64" i="3"/>
  <c r="M64" i="3" s="1"/>
  <c r="K15" i="3"/>
  <c r="M15" i="3" s="1"/>
  <c r="K87" i="3"/>
  <c r="M87" i="3" s="1"/>
  <c r="K16" i="3"/>
  <c r="M16" i="3" s="1"/>
  <c r="K31" i="3"/>
  <c r="M31" i="3" s="1"/>
  <c r="K24" i="3"/>
  <c r="M24" i="3" s="1"/>
  <c r="K88" i="3"/>
  <c r="M88" i="3" s="1"/>
  <c r="K26" i="3"/>
  <c r="M26" i="3" s="1"/>
  <c r="K90" i="3"/>
  <c r="M90" i="3" s="1"/>
  <c r="K38" i="3"/>
  <c r="M38" i="3" s="1"/>
  <c r="K57" i="3"/>
  <c r="M57" i="3" s="1"/>
  <c r="K35" i="3"/>
  <c r="M35" i="3" s="1"/>
  <c r="K13" i="3"/>
  <c r="M13" i="3" s="1"/>
  <c r="K28" i="3"/>
  <c r="M28" i="3" s="1"/>
  <c r="K71" i="3"/>
  <c r="M71" i="3" s="1"/>
  <c r="K66" i="3"/>
  <c r="M66" i="3" s="1"/>
  <c r="K14" i="3"/>
  <c r="M14" i="3" s="1"/>
  <c r="K46" i="3"/>
  <c r="M46" i="3" s="1"/>
  <c r="K65" i="3"/>
  <c r="M65" i="3" s="1"/>
  <c r="K21" i="3"/>
  <c r="M21" i="3" s="1"/>
  <c r="K85" i="3"/>
  <c r="M85" i="3" s="1"/>
  <c r="K36" i="3"/>
  <c r="M36" i="3" s="1"/>
  <c r="K47" i="3"/>
  <c r="M47" i="3" s="1"/>
  <c r="K40" i="3"/>
  <c r="M40" i="3" s="1"/>
  <c r="K42" i="3"/>
  <c r="M42" i="3" s="1"/>
  <c r="K54" i="3"/>
  <c r="M54" i="3" s="1"/>
  <c r="K9" i="3"/>
  <c r="M9" i="3" s="1"/>
  <c r="K73" i="3"/>
  <c r="M73" i="3" s="1"/>
  <c r="K51" i="3"/>
  <c r="M51" i="3" s="1"/>
  <c r="K29" i="3"/>
  <c r="M29" i="3" s="1"/>
  <c r="K44" i="3"/>
  <c r="M44" i="3" s="1"/>
  <c r="K23" i="3"/>
  <c r="M23" i="3" s="1"/>
  <c r="K39" i="3"/>
  <c r="M39" i="3" s="1"/>
  <c r="K59" i="3"/>
  <c r="M59" i="3" s="1"/>
  <c r="K37" i="3"/>
  <c r="M37" i="3" s="1"/>
  <c r="K52" i="3"/>
  <c r="M52" i="3" s="1"/>
  <c r="K32" i="3"/>
  <c r="M32" i="3" s="1"/>
  <c r="K34" i="3"/>
  <c r="M34" i="3" s="1"/>
  <c r="K43" i="3"/>
  <c r="M43" i="3" s="1"/>
  <c r="K55" i="3"/>
  <c r="M55" i="3" s="1"/>
  <c r="K48" i="3"/>
  <c r="M48" i="3" s="1"/>
  <c r="K50" i="3"/>
  <c r="M50" i="3" s="1"/>
  <c r="K62" i="3"/>
  <c r="M62" i="3" s="1"/>
  <c r="K17" i="3"/>
  <c r="M17" i="3" s="1"/>
  <c r="K63" i="3"/>
  <c r="M63" i="3" s="1"/>
  <c r="K56" i="3"/>
  <c r="M56" i="3" s="1"/>
  <c r="K58" i="3"/>
  <c r="M58" i="3" s="1"/>
  <c r="K6" i="3"/>
  <c r="M6" i="3" s="1"/>
  <c r="K70" i="3"/>
  <c r="M70" i="3" s="1"/>
  <c r="K25" i="3"/>
  <c r="M25" i="3" s="1"/>
  <c r="K89" i="3"/>
  <c r="M89" i="3" s="1"/>
  <c r="K67" i="3"/>
  <c r="M67" i="3" s="1"/>
  <c r="K45" i="3"/>
  <c r="M45" i="3" s="1"/>
  <c r="K60" i="3"/>
  <c r="M60" i="3" s="1"/>
  <c r="K33" i="3"/>
  <c r="M33" i="3" s="1"/>
  <c r="K11" i="3"/>
  <c r="M11" i="3" s="1"/>
  <c r="K75" i="3"/>
  <c r="M75" i="3" s="1"/>
  <c r="K53" i="3"/>
  <c r="M53" i="3" s="1"/>
  <c r="K4" i="3"/>
  <c r="M4" i="3" s="1"/>
  <c r="K68" i="3"/>
  <c r="M68" i="3" s="1"/>
  <c r="K8" i="3"/>
  <c r="M8" i="3" s="1"/>
  <c r="K72" i="3"/>
  <c r="M72" i="3" s="1"/>
  <c r="K10" i="3"/>
  <c r="M10" i="3" s="1"/>
  <c r="K74" i="3"/>
  <c r="M74" i="3" s="1"/>
  <c r="K22" i="3"/>
  <c r="M22" i="3" s="1"/>
  <c r="K86" i="3"/>
  <c r="M86" i="3" s="1"/>
  <c r="K41" i="3"/>
  <c r="M41" i="3" s="1"/>
  <c r="K19" i="3"/>
  <c r="M19" i="3" s="1"/>
  <c r="K83" i="3"/>
  <c r="M83" i="3" s="1"/>
  <c r="K61" i="3"/>
  <c r="M61" i="3" s="1"/>
  <c r="K12" i="3"/>
  <c r="M12" i="3" s="1"/>
  <c r="K18" i="3"/>
  <c r="M18" i="3" s="1"/>
  <c r="K30" i="3"/>
  <c r="M30" i="3" s="1"/>
  <c r="K49" i="3"/>
  <c r="M49" i="3" s="1"/>
  <c r="K27" i="3"/>
  <c r="M27" i="3" s="1"/>
  <c r="K5" i="3"/>
  <c r="M5" i="3" s="1"/>
  <c r="K69" i="3"/>
  <c r="M69" i="3" s="1"/>
  <c r="K20" i="3"/>
  <c r="M20" i="3" s="1"/>
  <c r="K84" i="3"/>
  <c r="M84" i="3" s="1"/>
  <c r="M81" i="3" l="1"/>
  <c r="M80" i="3"/>
  <c r="M82" i="3"/>
  <c r="M78" i="3"/>
  <c r="C7" i="3"/>
  <c r="E6" i="3"/>
  <c r="L4" i="3"/>
  <c r="L5" i="3"/>
  <c r="G6" i="3" l="1"/>
  <c r="H6" i="3" s="1"/>
  <c r="L6" i="3" s="1"/>
  <c r="C8" i="3"/>
  <c r="E7" i="3"/>
  <c r="G7" i="3" l="1"/>
  <c r="H7" i="3" s="1"/>
  <c r="L7" i="3" s="1"/>
  <c r="C9" i="3"/>
  <c r="E8" i="3"/>
  <c r="G8" i="3" l="1"/>
  <c r="H8" i="3" s="1"/>
  <c r="L8" i="3" s="1"/>
  <c r="C10" i="3"/>
  <c r="E9" i="3"/>
  <c r="G9" i="3" l="1"/>
  <c r="H9" i="3" s="1"/>
  <c r="L9" i="3" s="1"/>
  <c r="C11" i="3"/>
  <c r="E10" i="3"/>
  <c r="G10" i="3" l="1"/>
  <c r="H10" i="3" s="1"/>
  <c r="L10" i="3" s="1"/>
  <c r="C12" i="3"/>
  <c r="E11" i="3"/>
  <c r="G11" i="3" l="1"/>
  <c r="H11" i="3" s="1"/>
  <c r="L11" i="3" s="1"/>
  <c r="C13" i="3"/>
  <c r="E12" i="3"/>
  <c r="G12" i="3" l="1"/>
  <c r="H12" i="3" s="1"/>
  <c r="L12" i="3" s="1"/>
  <c r="C14" i="3"/>
  <c r="E13" i="3"/>
  <c r="G13" i="3" l="1"/>
  <c r="H13" i="3" s="1"/>
  <c r="L13" i="3" s="1"/>
  <c r="C15" i="3"/>
  <c r="E14" i="3"/>
  <c r="G14" i="3" l="1"/>
  <c r="H14" i="3" s="1"/>
  <c r="L14" i="3" s="1"/>
  <c r="C16" i="3"/>
  <c r="E15" i="3"/>
  <c r="G15" i="3" l="1"/>
  <c r="H15" i="3" s="1"/>
  <c r="L15" i="3" s="1"/>
  <c r="C17" i="3"/>
  <c r="E16" i="3"/>
  <c r="G16" i="3" l="1"/>
  <c r="H16" i="3" s="1"/>
  <c r="L16" i="3" s="1"/>
  <c r="C18" i="3"/>
  <c r="E17" i="3"/>
  <c r="G17" i="3" l="1"/>
  <c r="H17" i="3" s="1"/>
  <c r="L17" i="3" s="1"/>
  <c r="C19" i="3"/>
  <c r="E18" i="3"/>
  <c r="G18" i="3" l="1"/>
  <c r="H18" i="3" s="1"/>
  <c r="L18" i="3" s="1"/>
  <c r="C20" i="3"/>
  <c r="E19" i="3"/>
  <c r="G19" i="3" l="1"/>
  <c r="H19" i="3" s="1"/>
  <c r="L19" i="3" s="1"/>
  <c r="C21" i="3"/>
  <c r="E20" i="3"/>
  <c r="G20" i="3" l="1"/>
  <c r="H20" i="3" s="1"/>
  <c r="L20" i="3" s="1"/>
  <c r="C22" i="3"/>
  <c r="E21" i="3"/>
  <c r="G21" i="3" l="1"/>
  <c r="H21" i="3" s="1"/>
  <c r="L21" i="3" s="1"/>
  <c r="C23" i="3"/>
  <c r="E22" i="3"/>
  <c r="G22" i="3" l="1"/>
  <c r="H22" i="3" s="1"/>
  <c r="L22" i="3" s="1"/>
  <c r="C24" i="3"/>
  <c r="E23" i="3"/>
  <c r="G23" i="3" l="1"/>
  <c r="H23" i="3" s="1"/>
  <c r="L23" i="3" s="1"/>
  <c r="C25" i="3"/>
  <c r="E24" i="3"/>
  <c r="G24" i="3" l="1"/>
  <c r="H24" i="3" s="1"/>
  <c r="L24" i="3" s="1"/>
  <c r="C26" i="3"/>
  <c r="E25" i="3"/>
  <c r="G25" i="3" l="1"/>
  <c r="H25" i="3" s="1"/>
  <c r="L25" i="3" s="1"/>
  <c r="C27" i="3"/>
  <c r="E26" i="3"/>
  <c r="G26" i="3" l="1"/>
  <c r="H26" i="3" s="1"/>
  <c r="L26" i="3" s="1"/>
  <c r="C28" i="3"/>
  <c r="E27" i="3"/>
  <c r="G27" i="3" l="1"/>
  <c r="H27" i="3" s="1"/>
  <c r="L27" i="3" s="1"/>
  <c r="C29" i="3"/>
  <c r="E28" i="3"/>
  <c r="G28" i="3" l="1"/>
  <c r="H28" i="3" s="1"/>
  <c r="L28" i="3" s="1"/>
  <c r="C30" i="3"/>
  <c r="E29" i="3"/>
  <c r="G29" i="3" l="1"/>
  <c r="H29" i="3" s="1"/>
  <c r="L29" i="3" s="1"/>
  <c r="C31" i="3"/>
  <c r="E30" i="3"/>
  <c r="G30" i="3" l="1"/>
  <c r="H30" i="3" s="1"/>
  <c r="L30" i="3" s="1"/>
  <c r="C32" i="3"/>
  <c r="E31" i="3"/>
  <c r="G31" i="3" l="1"/>
  <c r="H31" i="3" s="1"/>
  <c r="L31" i="3" s="1"/>
  <c r="C33" i="3"/>
  <c r="E32" i="3"/>
  <c r="G32" i="3" l="1"/>
  <c r="H32" i="3" s="1"/>
  <c r="L32" i="3" s="1"/>
  <c r="C34" i="3"/>
  <c r="E33" i="3"/>
  <c r="G33" i="3" l="1"/>
  <c r="H33" i="3" s="1"/>
  <c r="L33" i="3" s="1"/>
  <c r="C35" i="3"/>
  <c r="E34" i="3"/>
  <c r="G34" i="3" l="1"/>
  <c r="H34" i="3" s="1"/>
  <c r="L34" i="3" s="1"/>
  <c r="C36" i="3"/>
  <c r="E35" i="3"/>
  <c r="G35" i="3" l="1"/>
  <c r="H35" i="3" s="1"/>
  <c r="L35" i="3" s="1"/>
  <c r="C37" i="3"/>
  <c r="E36" i="3"/>
  <c r="G36" i="3" l="1"/>
  <c r="H36" i="3" s="1"/>
  <c r="L36" i="3" s="1"/>
  <c r="C38" i="3"/>
  <c r="E37" i="3"/>
  <c r="G37" i="3" l="1"/>
  <c r="H37" i="3" s="1"/>
  <c r="L37" i="3" s="1"/>
  <c r="C39" i="3"/>
  <c r="E38" i="3"/>
  <c r="G38" i="3" l="1"/>
  <c r="H38" i="3" s="1"/>
  <c r="L38" i="3" s="1"/>
  <c r="C40" i="3"/>
  <c r="E39" i="3"/>
  <c r="G39" i="3" l="1"/>
  <c r="H39" i="3" s="1"/>
  <c r="L39" i="3" s="1"/>
  <c r="C41" i="3"/>
  <c r="E40" i="3"/>
  <c r="G40" i="3" l="1"/>
  <c r="H40" i="3" s="1"/>
  <c r="L40" i="3" s="1"/>
  <c r="C42" i="3"/>
  <c r="E41" i="3"/>
  <c r="G41" i="3" l="1"/>
  <c r="H41" i="3" s="1"/>
  <c r="L41" i="3" s="1"/>
  <c r="C43" i="3"/>
  <c r="E42" i="3"/>
  <c r="G42" i="3" l="1"/>
  <c r="H42" i="3" s="1"/>
  <c r="L42" i="3" s="1"/>
  <c r="C44" i="3"/>
  <c r="E43" i="3"/>
  <c r="G43" i="3" l="1"/>
  <c r="H43" i="3" s="1"/>
  <c r="L43" i="3" s="1"/>
  <c r="C45" i="3"/>
  <c r="E44" i="3"/>
  <c r="G44" i="3" l="1"/>
  <c r="H44" i="3" s="1"/>
  <c r="L44" i="3" s="1"/>
  <c r="C46" i="3"/>
  <c r="E45" i="3"/>
  <c r="G45" i="3" l="1"/>
  <c r="H45" i="3" s="1"/>
  <c r="L45" i="3" s="1"/>
  <c r="C47" i="3"/>
  <c r="E46" i="3"/>
  <c r="G46" i="3" l="1"/>
  <c r="H46" i="3" s="1"/>
  <c r="L46" i="3" s="1"/>
  <c r="C48" i="3"/>
  <c r="E47" i="3"/>
  <c r="G47" i="3" l="1"/>
  <c r="H47" i="3" s="1"/>
  <c r="L47" i="3" s="1"/>
  <c r="C49" i="3"/>
  <c r="E48" i="3"/>
  <c r="G48" i="3" l="1"/>
  <c r="H48" i="3" s="1"/>
  <c r="L48" i="3" s="1"/>
  <c r="C50" i="3"/>
  <c r="E49" i="3"/>
  <c r="G49" i="3" l="1"/>
  <c r="H49" i="3" s="1"/>
  <c r="L49" i="3" s="1"/>
  <c r="C51" i="3"/>
  <c r="E50" i="3"/>
  <c r="G50" i="3" l="1"/>
  <c r="H50" i="3" s="1"/>
  <c r="L50" i="3" s="1"/>
  <c r="C52" i="3"/>
  <c r="E51" i="3"/>
  <c r="G51" i="3" l="1"/>
  <c r="H51" i="3" s="1"/>
  <c r="L51" i="3" s="1"/>
  <c r="C53" i="3"/>
  <c r="E52" i="3"/>
  <c r="G52" i="3" l="1"/>
  <c r="H52" i="3" s="1"/>
  <c r="L52" i="3" s="1"/>
  <c r="C54" i="3"/>
  <c r="E53" i="3"/>
  <c r="G53" i="3" l="1"/>
  <c r="H53" i="3" s="1"/>
  <c r="L53" i="3" s="1"/>
  <c r="C55" i="3"/>
  <c r="E54" i="3"/>
  <c r="G54" i="3" l="1"/>
  <c r="H54" i="3" s="1"/>
  <c r="L54" i="3" s="1"/>
  <c r="C56" i="3"/>
  <c r="E55" i="3"/>
  <c r="G55" i="3" l="1"/>
  <c r="H55" i="3" s="1"/>
  <c r="L55" i="3" s="1"/>
  <c r="C57" i="3"/>
  <c r="E56" i="3"/>
  <c r="G56" i="3" l="1"/>
  <c r="H56" i="3" s="1"/>
  <c r="L56" i="3" s="1"/>
  <c r="C58" i="3"/>
  <c r="E57" i="3"/>
  <c r="G57" i="3" l="1"/>
  <c r="H57" i="3" s="1"/>
  <c r="L57" i="3" s="1"/>
  <c r="C59" i="3"/>
  <c r="E58" i="3"/>
  <c r="G58" i="3" l="1"/>
  <c r="H58" i="3" s="1"/>
  <c r="L58" i="3" s="1"/>
  <c r="C60" i="3"/>
  <c r="E59" i="3"/>
  <c r="G59" i="3" l="1"/>
  <c r="H59" i="3" s="1"/>
  <c r="L59" i="3" s="1"/>
  <c r="C61" i="3"/>
  <c r="E60" i="3"/>
  <c r="G60" i="3" l="1"/>
  <c r="H60" i="3" s="1"/>
  <c r="L60" i="3" s="1"/>
  <c r="C62" i="3"/>
  <c r="E61" i="3"/>
  <c r="G61" i="3" l="1"/>
  <c r="H61" i="3" s="1"/>
  <c r="L61" i="3" s="1"/>
  <c r="C63" i="3"/>
  <c r="E62" i="3"/>
  <c r="G62" i="3" l="1"/>
  <c r="H62" i="3" s="1"/>
  <c r="L62" i="3" s="1"/>
  <c r="C64" i="3"/>
  <c r="E63" i="3"/>
  <c r="G63" i="3" l="1"/>
  <c r="H63" i="3" s="1"/>
  <c r="L63" i="3" s="1"/>
  <c r="C65" i="3"/>
  <c r="E64" i="3"/>
  <c r="G64" i="3" l="1"/>
  <c r="H64" i="3" s="1"/>
  <c r="L64" i="3" s="1"/>
  <c r="C66" i="3"/>
  <c r="E65" i="3"/>
  <c r="G65" i="3" l="1"/>
  <c r="H65" i="3" s="1"/>
  <c r="L65" i="3" s="1"/>
  <c r="C67" i="3"/>
  <c r="E66" i="3"/>
  <c r="G66" i="3" l="1"/>
  <c r="H66" i="3" s="1"/>
  <c r="L66" i="3" s="1"/>
  <c r="C68" i="3"/>
  <c r="E67" i="3"/>
  <c r="G67" i="3" l="1"/>
  <c r="H67" i="3" s="1"/>
  <c r="L67" i="3" s="1"/>
  <c r="C69" i="3"/>
  <c r="E68" i="3"/>
  <c r="G68" i="3" l="1"/>
  <c r="H68" i="3" s="1"/>
  <c r="L68" i="3" s="1"/>
  <c r="C70" i="3"/>
  <c r="E69" i="3"/>
  <c r="G69" i="3" l="1"/>
  <c r="H69" i="3" s="1"/>
  <c r="L69" i="3" s="1"/>
  <c r="C71" i="3"/>
  <c r="E70" i="3"/>
  <c r="G70" i="3" l="1"/>
  <c r="H70" i="3" s="1"/>
  <c r="L70" i="3" s="1"/>
  <c r="C72" i="3"/>
  <c r="E71" i="3"/>
  <c r="G71" i="3" l="1"/>
  <c r="H71" i="3" s="1"/>
  <c r="L71" i="3" s="1"/>
  <c r="C73" i="3"/>
  <c r="E72" i="3"/>
  <c r="G72" i="3" l="1"/>
  <c r="H72" i="3" s="1"/>
  <c r="L72" i="3" s="1"/>
  <c r="C74" i="3"/>
  <c r="E73" i="3"/>
  <c r="G73" i="3" l="1"/>
  <c r="H73" i="3" s="1"/>
  <c r="L73" i="3" s="1"/>
  <c r="C75" i="3"/>
  <c r="E74" i="3"/>
  <c r="G74" i="3" l="1"/>
  <c r="H74" i="3" s="1"/>
  <c r="L74" i="3" s="1"/>
  <c r="C76" i="3"/>
  <c r="E75" i="3"/>
  <c r="G75" i="3" l="1"/>
  <c r="H75" i="3" s="1"/>
  <c r="L75" i="3" s="1"/>
  <c r="C77" i="3"/>
  <c r="E76" i="3"/>
  <c r="G76" i="3" l="1"/>
  <c r="H76" i="3" s="1"/>
  <c r="L76" i="3" s="1"/>
  <c r="C78" i="3"/>
  <c r="E77" i="3"/>
  <c r="G77" i="3" l="1"/>
  <c r="H77" i="3" s="1"/>
  <c r="L77" i="3" s="1"/>
  <c r="C79" i="3"/>
  <c r="E78" i="3"/>
  <c r="G78" i="3" l="1"/>
  <c r="H78" i="3" s="1"/>
  <c r="L78" i="3" s="1"/>
  <c r="C80" i="3"/>
  <c r="E79" i="3"/>
  <c r="G79" i="3" l="1"/>
  <c r="H79" i="3" s="1"/>
  <c r="L79" i="3" s="1"/>
  <c r="C81" i="3"/>
  <c r="E80" i="3"/>
  <c r="G80" i="3" l="1"/>
  <c r="H80" i="3" s="1"/>
  <c r="L80" i="3" s="1"/>
  <c r="C82" i="3"/>
  <c r="E81" i="3"/>
  <c r="G81" i="3" l="1"/>
  <c r="H81" i="3" s="1"/>
  <c r="L81" i="3" s="1"/>
  <c r="C83" i="3"/>
  <c r="E82" i="3"/>
  <c r="G82" i="3" l="1"/>
  <c r="H82" i="3" s="1"/>
  <c r="L82" i="3" s="1"/>
  <c r="C84" i="3"/>
  <c r="E83" i="3"/>
  <c r="G83" i="3" l="1"/>
  <c r="H83" i="3" s="1"/>
  <c r="L83" i="3" s="1"/>
  <c r="C85" i="3"/>
  <c r="E84" i="3"/>
  <c r="G84" i="3" l="1"/>
  <c r="H84" i="3" s="1"/>
  <c r="L84" i="3" s="1"/>
  <c r="C86" i="3"/>
  <c r="E85" i="3"/>
  <c r="G85" i="3" l="1"/>
  <c r="H85" i="3" s="1"/>
  <c r="L85" i="3" s="1"/>
  <c r="C87" i="3"/>
  <c r="E86" i="3"/>
  <c r="G86" i="3" l="1"/>
  <c r="H86" i="3" s="1"/>
  <c r="L86" i="3" s="1"/>
  <c r="C88" i="3"/>
  <c r="E87" i="3"/>
  <c r="G87" i="3" l="1"/>
  <c r="H87" i="3" s="1"/>
  <c r="L87" i="3" s="1"/>
  <c r="C89" i="3"/>
  <c r="E88" i="3"/>
  <c r="G88" i="3" l="1"/>
  <c r="H88" i="3" s="1"/>
  <c r="L88" i="3" s="1"/>
  <c r="C90" i="3"/>
  <c r="E89" i="3"/>
  <c r="E90" i="3" l="1"/>
  <c r="G90" i="3" s="1"/>
  <c r="H90" i="3" s="1"/>
  <c r="L90" i="3" s="1"/>
  <c r="C91" i="3"/>
  <c r="G89" i="3"/>
  <c r="H89" i="3" s="1"/>
  <c r="L89" i="3" s="1"/>
  <c r="E91" i="3" l="1"/>
  <c r="G91" i="3" s="1"/>
  <c r="H91" i="3" s="1"/>
  <c r="L91" i="3" s="1"/>
  <c r="C92" i="3"/>
  <c r="E92" i="3" l="1"/>
  <c r="G92" i="3" s="1"/>
  <c r="H92" i="3" s="1"/>
  <c r="L92" i="3" s="1"/>
  <c r="C93" i="3"/>
  <c r="E93" i="3" l="1"/>
  <c r="G93" i="3" s="1"/>
  <c r="H93" i="3" s="1"/>
  <c r="L93" i="3" s="1"/>
  <c r="C94" i="3"/>
  <c r="E94" i="3" l="1"/>
  <c r="G94" i="3" s="1"/>
  <c r="H94" i="3" s="1"/>
  <c r="L94" i="3" s="1"/>
  <c r="C95" i="3"/>
  <c r="E95" i="3" l="1"/>
  <c r="G95" i="3" s="1"/>
  <c r="H95" i="3" s="1"/>
  <c r="L95" i="3" s="1"/>
  <c r="C96" i="3"/>
  <c r="C97" i="3" l="1"/>
  <c r="E96" i="3"/>
  <c r="G96" i="3" s="1"/>
  <c r="H96" i="3" s="1"/>
  <c r="L96" i="3" s="1"/>
  <c r="C98" i="3" l="1"/>
  <c r="E97" i="3"/>
  <c r="G97" i="3" s="1"/>
  <c r="H97" i="3" s="1"/>
  <c r="L97" i="3" s="1"/>
  <c r="E98" i="3" l="1"/>
  <c r="G98" i="3" s="1"/>
  <c r="H98" i="3" s="1"/>
  <c r="L98" i="3" s="1"/>
  <c r="C99" i="3"/>
  <c r="C100" i="3" l="1"/>
  <c r="E99" i="3"/>
  <c r="G99" i="3" s="1"/>
  <c r="H99" i="3" s="1"/>
  <c r="L99" i="3" s="1"/>
  <c r="E100" i="3" l="1"/>
  <c r="G100" i="3" s="1"/>
  <c r="H100" i="3" s="1"/>
  <c r="L100" i="3" s="1"/>
  <c r="C101" i="3"/>
  <c r="C102" i="3" l="1"/>
  <c r="E101" i="3"/>
  <c r="G101" i="3" s="1"/>
  <c r="H101" i="3" s="1"/>
  <c r="L101" i="3" s="1"/>
  <c r="E102" i="3" l="1"/>
  <c r="G102" i="3" s="1"/>
  <c r="H102" i="3" s="1"/>
  <c r="L102" i="3" s="1"/>
  <c r="C103" i="3"/>
  <c r="E103" i="3" l="1"/>
  <c r="G103" i="3" s="1"/>
  <c r="H103" i="3" s="1"/>
  <c r="L103" i="3" s="1"/>
  <c r="C104" i="3"/>
  <c r="C105" i="3" l="1"/>
  <c r="E104" i="3"/>
  <c r="G104" i="3" s="1"/>
  <c r="H104" i="3" s="1"/>
  <c r="L104" i="3" s="1"/>
  <c r="E105" i="3" l="1"/>
  <c r="G105" i="3" s="1"/>
  <c r="H105" i="3" s="1"/>
  <c r="L105" i="3" s="1"/>
  <c r="C106" i="3"/>
  <c r="E106" i="3" l="1"/>
  <c r="G106" i="3" s="1"/>
  <c r="H106" i="3" s="1"/>
  <c r="L106" i="3" s="1"/>
  <c r="C107" i="3"/>
  <c r="E107" i="3" l="1"/>
  <c r="G107" i="3" s="1"/>
  <c r="H107" i="3" s="1"/>
  <c r="L107" i="3" s="1"/>
  <c r="C108" i="3"/>
  <c r="C109" i="3" l="1"/>
  <c r="E108" i="3"/>
  <c r="G108" i="3" s="1"/>
  <c r="H108" i="3" s="1"/>
  <c r="L108" i="3" s="1"/>
  <c r="C110" i="3" l="1"/>
  <c r="E109" i="3"/>
  <c r="G109" i="3" s="1"/>
  <c r="H109" i="3" s="1"/>
  <c r="L109" i="3" s="1"/>
  <c r="C111" i="3" l="1"/>
  <c r="E110" i="3"/>
  <c r="G110" i="3" s="1"/>
  <c r="H110" i="3" s="1"/>
  <c r="L110" i="3" s="1"/>
  <c r="E111" i="3" l="1"/>
  <c r="G111" i="3" s="1"/>
  <c r="H111" i="3" s="1"/>
  <c r="L111" i="3" s="1"/>
  <c r="C112" i="3"/>
  <c r="C113" i="3" l="1"/>
  <c r="E112" i="3"/>
  <c r="G112" i="3" s="1"/>
  <c r="H112" i="3" s="1"/>
  <c r="L112" i="3" s="1"/>
  <c r="E113" i="3" l="1"/>
  <c r="G113" i="3" s="1"/>
  <c r="H113" i="3" s="1"/>
  <c r="L113" i="3" s="1"/>
  <c r="C114" i="3"/>
  <c r="E114" i="3" l="1"/>
  <c r="G114" i="3" s="1"/>
  <c r="H114" i="3" s="1"/>
  <c r="L114" i="3" s="1"/>
  <c r="C115" i="3"/>
  <c r="C116" i="3" l="1"/>
  <c r="E115" i="3"/>
  <c r="G115" i="3" s="1"/>
  <c r="H115" i="3" s="1"/>
  <c r="L115" i="3" s="1"/>
  <c r="C117" i="3" l="1"/>
  <c r="E116" i="3"/>
  <c r="G116" i="3" s="1"/>
  <c r="H116" i="3" s="1"/>
  <c r="L116" i="3" s="1"/>
  <c r="C118" i="3" l="1"/>
  <c r="E118" i="3" s="1"/>
  <c r="G118" i="3" s="1"/>
  <c r="H118" i="3" s="1"/>
  <c r="L118" i="3" s="1"/>
  <c r="E117" i="3"/>
  <c r="G117" i="3" s="1"/>
  <c r="H117" i="3" s="1"/>
  <c r="L117" i="3" s="1"/>
  <c r="I1" i="3" l="1"/>
  <c r="K1" i="3" s="1"/>
</calcChain>
</file>

<file path=xl/sharedStrings.xml><?xml version="1.0" encoding="utf-8"?>
<sst xmlns="http://schemas.openxmlformats.org/spreadsheetml/2006/main" count="13139" uniqueCount="2772">
  <si>
    <t>کدمدرسه</t>
  </si>
  <si>
    <t>استان</t>
  </si>
  <si>
    <t>شهر</t>
  </si>
  <si>
    <t>مدرسه</t>
  </si>
  <si>
    <t>رابط</t>
  </si>
  <si>
    <t>موبایل</t>
  </si>
  <si>
    <t>تلفن</t>
  </si>
  <si>
    <t>شناسه</t>
  </si>
  <si>
    <t>کدکتاب</t>
  </si>
  <si>
    <t>کتاب</t>
  </si>
  <si>
    <t>تعداد</t>
  </si>
  <si>
    <t>3141602</t>
  </si>
  <si>
    <t>فارس</t>
  </si>
  <si>
    <t>آباده</t>
  </si>
  <si>
    <t>کوثر</t>
  </si>
  <si>
    <t>فروغ احمدي</t>
  </si>
  <si>
    <t>اخلاق در قرآن (آیت اله مصباح)</t>
  </si>
  <si>
    <t>اخلاق درقرآن 1(محمدرضا جباران)</t>
  </si>
  <si>
    <t>اخلاق کاربردی (پژوهشگاه علوم و فرهنگ اسلامی)</t>
  </si>
  <si>
    <t>از جنبش تا نظریه ی اجتماعی تاریخ 2قرن فمنیسم(حمیرامشیرزاده)</t>
  </si>
  <si>
    <t>اسباب اختلاف الحديث(محمد احساني فر)</t>
  </si>
  <si>
    <t>اصول فقه مظفر</t>
  </si>
  <si>
    <t>اصول و قواعد فقه الحدیث(محمد حسن ربانی)</t>
  </si>
  <si>
    <t>الامام المهدی(عج)من المهد الی الظهور(سید محمد کاظم قزوینی)</t>
  </si>
  <si>
    <t>الامامه فی اهم الکتب الکلامیه و عقیده الشیعه(حسینی میلانی)</t>
  </si>
  <si>
    <t>الروضه البهيه في شرح اللمعه الدمشقيه(مجمع الفکر)</t>
  </si>
  <si>
    <t>القواعد الکلامیه(ربانی گلپایگانی)</t>
  </si>
  <si>
    <t>الهیات ( جعفر سبحانی)</t>
  </si>
  <si>
    <t>امامت پژوهی(استاد یزدی مطلق)</t>
  </si>
  <si>
    <t>انسان در قرآن(شهيد مطهري)</t>
  </si>
  <si>
    <t>انسان شناسی در قرآن(آیت الله مصباح)</t>
  </si>
  <si>
    <t>انقلاب اسلامی(جلال الدین فارسی)</t>
  </si>
  <si>
    <t>ایضاح المراد(آقای ربانی گلپایگانی)</t>
  </si>
  <si>
    <t>آشنایی با تاریخ تفسیر و مفسران(علوی مهر)</t>
  </si>
  <si>
    <t>آشنایی با فرق تسنن (آقای فرمانیان)</t>
  </si>
  <si>
    <t>آشنایی با فرق تشیع(آقای فرمانیان)</t>
  </si>
  <si>
    <t>آشنایی با متون برگزیده فلسفی وکلامی(سربخش)</t>
  </si>
  <si>
    <t>آشنایی با مجموعه عرفان اسلامی(امینی نژاد)</t>
  </si>
  <si>
    <t>آشنایی با معرفت شناسی(منصور شمس)</t>
  </si>
  <si>
    <t>آموزش فلسفه جلد 1 -2(آيت الله مصباح)</t>
  </si>
  <si>
    <t>آموزش مفردات(محمد ملکی نهاوندی)</t>
  </si>
  <si>
    <t>پاسخ به شبهات کلامی دفتر چهارم(قراملکی)</t>
  </si>
  <si>
    <t>پیشوایان هدایت(سید منذر حکیم)</t>
  </si>
  <si>
    <t>تاريخ الادب العربي الي نهايه العصر الاموي(آقاي آذرشب)</t>
  </si>
  <si>
    <t>تاريخ الادب العربي حتي نهايه العصر العباسي(آقاي آذرشب)</t>
  </si>
  <si>
    <t>تاريخ عباسيان(احمد رضا خضري)</t>
  </si>
  <si>
    <t>تاريخ فقه و فقها (حبيب اله عظيمي)</t>
  </si>
  <si>
    <t>تاریخ تشیع جلد1و2 (گروه تاریخ پژوهشگاه)</t>
  </si>
  <si>
    <t>تاریخ تمدن اسلامی(تالیف مرکز)</t>
  </si>
  <si>
    <t>تاریخ خلفا (تالیف مرکز)</t>
  </si>
  <si>
    <t>تاریخ خلفا (رسول جعفریان)</t>
  </si>
  <si>
    <t>تاریخ سیاسی غیبت امام دوازدهم (تقی آیت اللهی)</t>
  </si>
  <si>
    <t>تحلیل ادبی نهج البلاغه و صحیفه سجادیه (بابک عشایری)</t>
  </si>
  <si>
    <t>تحلیل زبان قرآن(سعیدی روشن)</t>
  </si>
  <si>
    <t>تلخیص التمهید جلد 1 و 2 (معرفت)</t>
  </si>
  <si>
    <t>جامعه شناسی جنسیت (حسین بستان)</t>
  </si>
  <si>
    <t>جریان شناسی دفاع از حقوق زنان (شفیعی سروستانی)</t>
  </si>
  <si>
    <t>جزوه فلسفه دین و مسائل جدید کلامی (رشته فلسفه)</t>
  </si>
  <si>
    <t>جزوه فلسفه دین و مسائل جدید کلامی (رشته کلام)</t>
  </si>
  <si>
    <t>جستاري در عرفان اسلامي (آيت الله مصباح)</t>
  </si>
  <si>
    <t>جغرافیای تاریخ و انسانی شیعه در جهان اسلام(جعفریان)</t>
  </si>
  <si>
    <t>جغرافیای سیاسی جهان اسلام(سید یحیی صفوی)</t>
  </si>
  <si>
    <t>جواهر البلاغه سید احمد هاشمی</t>
  </si>
  <si>
    <t>جوهر النضید</t>
  </si>
  <si>
    <t>حقوق مدنی 1-4</t>
  </si>
  <si>
    <t>خاستگاه و پیدایش تشیع در عصر امامان شیعه (آقانوری)</t>
  </si>
  <si>
    <t>خانواده در اسلام (حسین بستان)</t>
  </si>
  <si>
    <t>خدمات متقابل اسلام و ایران (شهید مطهری)</t>
  </si>
  <si>
    <t>دانش حدیث (جمعی از اساتید دانشکده علوم حدیث)</t>
  </si>
  <si>
    <t>درآمدي بر تاريخ علم اصول</t>
  </si>
  <si>
    <t>درآمدی بر دانش مفردات قرآن (طیب حسینی)</t>
  </si>
  <si>
    <t>درآمدی بر فلسفه علم (آقای حبیبی)</t>
  </si>
  <si>
    <t>درآمدی بر معرفت شناسی (آقای فیاضی)</t>
  </si>
  <si>
    <t>درآمدی بر نظام حکمت صدرایی (بخش علم النفس) آقای عبودیت</t>
  </si>
  <si>
    <t>درسنامه علم النفس فلسفی (آقای فیاضی)</t>
  </si>
  <si>
    <t>دروس تمهيديه في الفقه الاستدلالي 3جلدی</t>
  </si>
  <si>
    <t>دروس تمهیدیه فی القواعد الفقهیه (آقای ایروانی)</t>
  </si>
  <si>
    <t>دروس في علم الاصول حلقه ثانیه و ثالثه</t>
  </si>
  <si>
    <t>دروس فی العقائد الخاصه الشیعه (مهدی فرمانیان)</t>
  </si>
  <si>
    <t>دولت عثمانی از اقتدار تا انحلال (ترجمه رسول جعفريان)</t>
  </si>
  <si>
    <t>روان شناسي پرورشي نوين (علي اكبر سيف)</t>
  </si>
  <si>
    <t>روش شناسي تفسير قرآن (زيرنظر محمود رجبي)</t>
  </si>
  <si>
    <t>روش فهم حديث (اقاي مسعودي)</t>
  </si>
  <si>
    <t>سرزمین اسلام (گلی زواره)</t>
  </si>
  <si>
    <t>سنت های تاریخی در قرآن و روایات (سیدمحمد نقیب)</t>
  </si>
  <si>
    <t>سیرتطور كلام شیعه (محمدصفرجبرئيلي)</t>
  </si>
  <si>
    <t>سیره رسول خدا و اهل بیت علیهماالسلام (در دست تالیف)</t>
  </si>
  <si>
    <t>شرح ابن عقیل</t>
  </si>
  <si>
    <t>صفوه الصحیح من سیره النبی الاعظم صل اله علیه و سلم</t>
  </si>
  <si>
    <t>صورتبندی مطالعات زنان در جهان اسلام (محمد پزشکی)</t>
  </si>
  <si>
    <t>صیانه القرآن (معرفت)</t>
  </si>
  <si>
    <t>عباسيان از بعثت تا خلافت (محد اله اكبري)</t>
  </si>
  <si>
    <t>علم تاریخ در گستره تمدن اسلامی (آیینه وند)</t>
  </si>
  <si>
    <t>فلسفه اخلاق (آقای معلمی)</t>
  </si>
  <si>
    <t>فلسفه تاريخ (شهيد مطهري) 4 جلد در يك جلد</t>
  </si>
  <si>
    <t>فلسفه تطبیقی (آقای معلمی)</t>
  </si>
  <si>
    <t>فمنیسم تاریخچه، نظریات و گرایشها نقد2 (نرجس رودگر)</t>
  </si>
  <si>
    <t>قرآن و کتاب مقدس (مهراب صادق نیا)</t>
  </si>
  <si>
    <t>قرآن و مستشرقان (محمد حسین زمانی)</t>
  </si>
  <si>
    <t>کشف المراد (علامه حلی)</t>
  </si>
  <si>
    <t>کلیات فی علم الرجال (آیت اله سبحانی)</t>
  </si>
  <si>
    <t>گونه شناسي انديشه منجي موعود در اديان (دانشگاه اديان)</t>
  </si>
  <si>
    <t>ماهو علم الکلام</t>
  </si>
  <si>
    <t>مبانی منطق جدید (لطف الله نبوي)</t>
  </si>
  <si>
    <t>متن عربی نوع چهلم الاتقان فی علوم القرآن (سیوطی)</t>
  </si>
  <si>
    <t>مطالعات اسلامی در غرب (محسن الویری)</t>
  </si>
  <si>
    <t>معناشناسی بلاغی قرآن (فصل اول) بابک عشایری</t>
  </si>
  <si>
    <t>مغالطات (علي اصغر خندان)</t>
  </si>
  <si>
    <t>مغني الاديب – باب اول و رابع</t>
  </si>
  <si>
    <t>مقدمه ابن خلدون جلد1</t>
  </si>
  <si>
    <t>مقدمه علم حقوق (آقای دانش پژوه)</t>
  </si>
  <si>
    <t>مكاتب تفسيری جلد 1 و 2 (آقاي بابايي)</t>
  </si>
  <si>
    <t>مکاسب (شیخ انصاری)</t>
  </si>
  <si>
    <t>منابع تاریخ اسلام (رسول جعفریان)</t>
  </si>
  <si>
    <t>منتخب التفاسیر (کنزالدقائق-مجمع البیان-تفسیر المیزان)</t>
  </si>
  <si>
    <t>منزلت عقلی در هندسه معرفت دینی (جوادی آملی)</t>
  </si>
  <si>
    <t>منطق تفسير قرآن 1 (رضا اصفهاني)</t>
  </si>
  <si>
    <t>منطق فهم حدیث (سید کاظم طباطبایی)</t>
  </si>
  <si>
    <t>مواضع سیاسی ائمه در قبال بنی امیه (حسین عبدالمحمدی)</t>
  </si>
  <si>
    <t>ميراث ماندگار ادب شيعي (قاسم مختاري)</t>
  </si>
  <si>
    <t>نبوت (شهید مطهری)</t>
  </si>
  <si>
    <t>نصوص الفقهیه المعاصره</t>
  </si>
  <si>
    <t>نصوص القرآنیه المعاصره (آقاي فتحي)</t>
  </si>
  <si>
    <t>نظام اخلاق تربیتی اسلام</t>
  </si>
  <si>
    <t>نقش امامان شيعه در شكل گيري و توسعه تمدن اسلامي(محرمي)</t>
  </si>
  <si>
    <t>نهايه الحكمه (علامه طباطبايي)</t>
  </si>
  <si>
    <t>نهضت های دینی (علی اصغر حلبی)</t>
  </si>
  <si>
    <t>وقفات مع الشعر الحدیث (جنتی فر-فیض الاسلام)</t>
  </si>
  <si>
    <t>وقفات مع النثر الجديد (جنتي فر -فيض الاسلام)</t>
  </si>
  <si>
    <t>3010402</t>
  </si>
  <si>
    <t>آذربایجان شرقی</t>
  </si>
  <si>
    <t>تبریز</t>
  </si>
  <si>
    <t>مؤسسه آموزش عالی حوزوی الزهرا(علیهاالسلام)</t>
  </si>
  <si>
    <t>منیره افراشته</t>
  </si>
  <si>
    <t>3240602</t>
  </si>
  <si>
    <t>مازندران</t>
  </si>
  <si>
    <t>جویبار</t>
  </si>
  <si>
    <t>مرکز تخصص ریحانه الرسول(علیهاالسلام)</t>
  </si>
  <si>
    <t>مریم علیزاده</t>
  </si>
  <si>
    <t>3141105</t>
  </si>
  <si>
    <t>شیراز</t>
  </si>
  <si>
    <t>مؤسسه آموزش عالی حوزوی ریحانة النبی(ص)</t>
  </si>
  <si>
    <t>سمیرا متقی</t>
  </si>
  <si>
    <t>3020103</t>
  </si>
  <si>
    <t>آذربایجان غربی</t>
  </si>
  <si>
    <t>ارومیه</t>
  </si>
  <si>
    <t>مرکز تخصصی تفسیر و علوم قرآنی الزهرا(علیهاالسلام)</t>
  </si>
  <si>
    <t>الناز تیموری</t>
  </si>
  <si>
    <t>3030102</t>
  </si>
  <si>
    <t>اردبیل</t>
  </si>
  <si>
    <t>مرکز تخصصی حضرت رسول اکرم(ص)</t>
  </si>
  <si>
    <t>ملیحه مختاری اورنج</t>
  </si>
  <si>
    <t>3080632</t>
  </si>
  <si>
    <t>تهران</t>
  </si>
  <si>
    <t>مرکز تخصصی تفسیر و علوم قرآنی حضرت فاطمه(علیهاالسلام)</t>
  </si>
  <si>
    <t>مرضیه محرر</t>
  </si>
  <si>
    <t>3080501</t>
  </si>
  <si>
    <t>پیشوا</t>
  </si>
  <si>
    <t>فاطمیه</t>
  </si>
  <si>
    <t>نصرالله بیسجردی</t>
  </si>
  <si>
    <t>3040215</t>
  </si>
  <si>
    <t>اصفهان</t>
  </si>
  <si>
    <t>موسسه آموزش عالی حوزوی محتهده امین</t>
  </si>
  <si>
    <t>ناهید قاسم پور</t>
  </si>
  <si>
    <t>3030401</t>
  </si>
  <si>
    <t xml:space="preserve"> گرمی</t>
  </si>
  <si>
    <t>ولی عصر(عجل الله تعالی فرجه)</t>
  </si>
  <si>
    <t>رباب شهبازی کردلر</t>
  </si>
  <si>
    <t>3110403</t>
  </si>
  <si>
    <t>زنجان</t>
  </si>
  <si>
    <t>موسسه آموزش عالی حوزوی نورالزهرا (علیهاالسلام)</t>
  </si>
  <si>
    <t>زهرا کمالی</t>
  </si>
  <si>
    <t>3240803</t>
  </si>
  <si>
    <t>ساری</t>
  </si>
  <si>
    <t>مرکز تخصصی نورالزهراء(علیهاالسلام)</t>
  </si>
  <si>
    <t>زهرا رضایی خنکدار</t>
  </si>
  <si>
    <t>3230502</t>
  </si>
  <si>
    <t>لرستان</t>
  </si>
  <si>
    <t>خرم آباد</t>
  </si>
  <si>
    <t>مرکز تخصصی زینبیه</t>
  </si>
  <si>
    <t>فهیمه چنگایی</t>
  </si>
  <si>
    <t>3041501</t>
  </si>
  <si>
    <t>شاهین شهر و میمه</t>
  </si>
  <si>
    <t>مرکز تخصصی تفسیر و علوم قرآنی نرجس خاتون(علیهاالسلام)</t>
  </si>
  <si>
    <t>فریده فلاحی</t>
  </si>
  <si>
    <t>3050209</t>
  </si>
  <si>
    <t>البرز</t>
  </si>
  <si>
    <t>کرج</t>
  </si>
  <si>
    <t>موسسه آموزش عالی حوزوی زینبیه</t>
  </si>
  <si>
    <t>اعظم طاهری</t>
  </si>
  <si>
    <t>3080628</t>
  </si>
  <si>
    <t>امام حسن مجتبی(علیه‌السلام)</t>
  </si>
  <si>
    <t>فاطمه خدابنده لو</t>
  </si>
  <si>
    <t>3080618</t>
  </si>
  <si>
    <t>درة الصدف</t>
  </si>
  <si>
    <t>ثریا اسکندری</t>
  </si>
  <si>
    <t>3080629</t>
  </si>
  <si>
    <t>مدرسه علمیه سطح سه قائم چیذر</t>
  </si>
  <si>
    <t>نرگس اسمعیلی</t>
  </si>
  <si>
    <t>3080636</t>
  </si>
  <si>
    <t>مؤسسه آموزش عالی حوزوی کوثر</t>
  </si>
  <si>
    <t>مرضيه عسكرزاده</t>
  </si>
  <si>
    <t>3100404</t>
  </si>
  <si>
    <t>خوزستان</t>
  </si>
  <si>
    <t>اهواز</t>
  </si>
  <si>
    <t>مریم سبزقبایی</t>
  </si>
  <si>
    <t>3181303</t>
  </si>
  <si>
    <t>کرمان</t>
  </si>
  <si>
    <t>مؤسسه آموزش عالی حوزوی فاطمیه</t>
  </si>
  <si>
    <t>مطهره شجاعی</t>
  </si>
  <si>
    <t>3040214</t>
  </si>
  <si>
    <t>مرکز تخصصی فقه و اصول النفیسه</t>
  </si>
  <si>
    <t>لیلا اکبری</t>
  </si>
  <si>
    <t>3080903</t>
  </si>
  <si>
    <t>ری</t>
  </si>
  <si>
    <t>مؤسسه آموزش عالی حوزوی حضرت عبدالعظیم(علیه‌السلام)</t>
  </si>
  <si>
    <t>زینب یوسفی</t>
  </si>
  <si>
    <t>3210703</t>
  </si>
  <si>
    <t>گلستان</t>
  </si>
  <si>
    <t>گرگان</t>
  </si>
  <si>
    <t>زهرا الياسي</t>
  </si>
  <si>
    <t>3040906</t>
  </si>
  <si>
    <t>خمینی شهر</t>
  </si>
  <si>
    <t>مرکز تخصصی تفسیر و علوم قرآنی فاطمه الزهرا(علیهاالسلام)</t>
  </si>
  <si>
    <t>نفیسه جبل عاملی</t>
  </si>
  <si>
    <t>3230301</t>
  </si>
  <si>
    <t>بروجرد</t>
  </si>
  <si>
    <t>مرکز تخصصی محدثه</t>
  </si>
  <si>
    <t>فاطمه گودرزی</t>
  </si>
  <si>
    <t>3180504</t>
  </si>
  <si>
    <t>رفسنجان</t>
  </si>
  <si>
    <t>مرکز تخصصی تفسیر و علوم قرآنی زینب کبری(علیهاالسلام)</t>
  </si>
  <si>
    <t>انیس احمدیان نسب</t>
  </si>
  <si>
    <t>3140501</t>
  </si>
  <si>
    <t>جهرم</t>
  </si>
  <si>
    <t>حضرت نرجس(علیهاالسلام)</t>
  </si>
  <si>
    <t>نرجس کارگر</t>
  </si>
  <si>
    <t>3070103</t>
  </si>
  <si>
    <t>بوشهر</t>
  </si>
  <si>
    <t>مرکز تخصصی فقه و اصول معصومیه</t>
  </si>
  <si>
    <t>کبری جماله</t>
  </si>
  <si>
    <t>3040213</t>
  </si>
  <si>
    <t>مرکز تخصصی تفسیر و علوم قرآنی فاطمه الزهرا</t>
  </si>
  <si>
    <t>منیژه کاشانی</t>
  </si>
  <si>
    <t>3120503</t>
  </si>
  <si>
    <t>سمنان</t>
  </si>
  <si>
    <t>شاهرود</t>
  </si>
  <si>
    <t>مرکز تخصصی تفسیر و علوم قرآنی امام جعفر صادق(علیه‌السلام)</t>
  </si>
  <si>
    <t>فاطمه صغرا شعبانی</t>
  </si>
  <si>
    <t>3220302</t>
  </si>
  <si>
    <t>گیلان</t>
  </si>
  <si>
    <t>رشت</t>
  </si>
  <si>
    <t>مرکز تخصصی فقه و اصول ریحانه النبی(علیهاالسلام)</t>
  </si>
  <si>
    <t>نسیم حسین خواه</t>
  </si>
  <si>
    <t>3080302</t>
  </si>
  <si>
    <t>پاکدشت</t>
  </si>
  <si>
    <t>مدرسه علمیه سطح سه فاطمیه</t>
  </si>
  <si>
    <t>زهرا وفائی نژاد</t>
  </si>
  <si>
    <t>3160101</t>
  </si>
  <si>
    <t>قم</t>
  </si>
  <si>
    <t>آران و بیدگل</t>
  </si>
  <si>
    <t>محبوبه عظیم زاده آرانی</t>
  </si>
  <si>
    <t>3270902</t>
  </si>
  <si>
    <t>همدان</t>
  </si>
  <si>
    <t>مؤسسه آموزش عالی حوزوی فدک</t>
  </si>
  <si>
    <t>شهربانو چهاردولی</t>
  </si>
  <si>
    <t>3042503</t>
  </si>
  <si>
    <t>نجف آباد</t>
  </si>
  <si>
    <t>مرکز تخصصی تفسیر و علوم قرآنی ام الائمه</t>
  </si>
  <si>
    <t>الهام بابلخانی</t>
  </si>
  <si>
    <t>3240503</t>
  </si>
  <si>
    <t>تنکابن</t>
  </si>
  <si>
    <t>مرکز تخصصی فقه و اصول زینب کبری(علیهاالسلام)</t>
  </si>
  <si>
    <t>کبری طبری</t>
  </si>
  <si>
    <t>3250801</t>
  </si>
  <si>
    <t>مرکزی</t>
  </si>
  <si>
    <t>ساوه</t>
  </si>
  <si>
    <t xml:space="preserve"> ریحانه الرسول(علیهاالسلام)- سطح3</t>
  </si>
  <si>
    <t>خانم نجیبه کرمی</t>
  </si>
  <si>
    <t>3281004</t>
  </si>
  <si>
    <t>یزد</t>
  </si>
  <si>
    <t>مؤسسه آموزش عالی حوزوی امام حسین(علیه‌السلام)</t>
  </si>
  <si>
    <t>حمیده رشیدی فیروزآبادی</t>
  </si>
  <si>
    <t>3160403</t>
  </si>
  <si>
    <t>کاشان</t>
  </si>
  <si>
    <t>مرکز تخصصی تفسیر و علوم قرآنی کوثرکاشان</t>
  </si>
  <si>
    <t>حوریه غلامزاده کاشان</t>
  </si>
  <si>
    <t>3090402</t>
  </si>
  <si>
    <t>چهارمحال و بختیاری</t>
  </si>
  <si>
    <t>شهرکرد</t>
  </si>
  <si>
    <t>مرکز تخصصی تفسیر و علوم قرآنی فاطمیه</t>
  </si>
  <si>
    <t>لاله خلیلی</t>
  </si>
  <si>
    <t>3080615</t>
  </si>
  <si>
    <t>رفیعه المصطفی</t>
  </si>
  <si>
    <t>سکینه رستگار مقدم</t>
  </si>
  <si>
    <t>3101403</t>
  </si>
  <si>
    <t>دزفول</t>
  </si>
  <si>
    <t>منصوره موجودی</t>
  </si>
  <si>
    <t>3170502</t>
  </si>
  <si>
    <t>کردستان</t>
  </si>
  <si>
    <t>قروه</t>
  </si>
  <si>
    <t>الزهرا(علیهاالسلام)</t>
  </si>
  <si>
    <t>فاطمه سلیمی</t>
  </si>
  <si>
    <t>3080631</t>
  </si>
  <si>
    <t>مرکز تخصصی فقه و اصول قبا</t>
  </si>
  <si>
    <t>زهرا محمد بیگی</t>
  </si>
  <si>
    <t>3120302</t>
  </si>
  <si>
    <t>موسسه آموزش عالی حوزوی عصمتیه</t>
  </si>
  <si>
    <t>فاطمه باصری</t>
  </si>
  <si>
    <t>3080630</t>
  </si>
  <si>
    <t>مرکز تخصصی تفسیر و علوم قرآنی قاسم ابن الحسن(علیه‌السلام)</t>
  </si>
  <si>
    <t>الهام سادات حسینی</t>
  </si>
  <si>
    <t>3220601</t>
  </si>
  <si>
    <t>رودسر</t>
  </si>
  <si>
    <t>ربابه عباسی</t>
  </si>
  <si>
    <t>3260401</t>
  </si>
  <si>
    <t>هرمزگان</t>
  </si>
  <si>
    <t>کیش</t>
  </si>
  <si>
    <t>الزهراء(علیهاالسلام)</t>
  </si>
  <si>
    <t>هدیه خلسانی</t>
  </si>
  <si>
    <t>3260202</t>
  </si>
  <si>
    <t>بندرعباس</t>
  </si>
  <si>
    <t>مؤسسه آموزش عالی حوزوی فاطمه معصومه(علیهاالسلام)</t>
  </si>
  <si>
    <t>راضیه سلیمانی</t>
  </si>
  <si>
    <t>3250103</t>
  </si>
  <si>
    <t>اراک</t>
  </si>
  <si>
    <t>مهری حاجی واحدی</t>
  </si>
  <si>
    <t>3280902</t>
  </si>
  <si>
    <t>میبد</t>
  </si>
  <si>
    <t>مرکز تخصصی فقه و اصول حضرت زهرا(علیهاالسلام)</t>
  </si>
  <si>
    <t>زهرا ادهمی فیروزآبادی</t>
  </si>
  <si>
    <t>3120102</t>
  </si>
  <si>
    <t>دامغان</t>
  </si>
  <si>
    <t>اعظم خورسی</t>
  </si>
  <si>
    <t>3280202</t>
  </si>
  <si>
    <t>اردکان</t>
  </si>
  <si>
    <t>مرکز تخصصی فقه و اصول فاطمه الزهرا(علیهاالسلام)</t>
  </si>
  <si>
    <t>طیبه مجاور</t>
  </si>
  <si>
    <t>3101002</t>
  </si>
  <si>
    <t>بندر ماهشهر</t>
  </si>
  <si>
    <t>مرکز تخصصی تفسیر و علوم قرآنی امام خمینی(ره)</t>
  </si>
  <si>
    <t>زهرا پورهدایت</t>
  </si>
  <si>
    <t>3190703</t>
  </si>
  <si>
    <t>کرمانشاه</t>
  </si>
  <si>
    <t>صحنه</t>
  </si>
  <si>
    <t>مؤسسه آموزش عالی حوزوی الزهراء(علیهاالسلام)</t>
  </si>
  <si>
    <t>مریم جعفرخانی</t>
  </si>
  <si>
    <t>3200201</t>
  </si>
  <si>
    <t>کهگیلویه و بویراحمد</t>
  </si>
  <si>
    <t>بویراحمد</t>
  </si>
  <si>
    <t>مهربان محمدی</t>
  </si>
  <si>
    <t>3150403</t>
  </si>
  <si>
    <t>قزوین</t>
  </si>
  <si>
    <t>اشرف قربانی خمسه</t>
  </si>
  <si>
    <t>3102002</t>
  </si>
  <si>
    <t>شوشتر</t>
  </si>
  <si>
    <t>مرکز تخصصی فقه و اصول امام هادی(علیه‌السلام)</t>
  </si>
  <si>
    <t>سیده سارا کلانتری</t>
  </si>
  <si>
    <t>3230602</t>
  </si>
  <si>
    <t>درود</t>
  </si>
  <si>
    <t>مركز تخصصي فقه واصول حضرت خديجه كبري (س)</t>
  </si>
  <si>
    <t>سیده عصمت حسینی</t>
  </si>
  <si>
    <t>3170102</t>
  </si>
  <si>
    <t>بیجار</t>
  </si>
  <si>
    <t>فاطمه الزهراء (علیهاالسلام)</t>
  </si>
  <si>
    <t>اکرم اللهیاری</t>
  </si>
  <si>
    <t>3190603</t>
  </si>
  <si>
    <t>مرکز تخصصی تفسیر وعلوم قرآنی امام خمینی</t>
  </si>
  <si>
    <t>مینا  نورمحمدی</t>
  </si>
  <si>
    <t>3130701</t>
  </si>
  <si>
    <t>سیستان و بلوچستان</t>
  </si>
  <si>
    <t>زاهدان</t>
  </si>
  <si>
    <t>مؤسسه آموزش عالی حوزوی نرجس(علیهاالسلام)</t>
  </si>
  <si>
    <t>قدسیه آذرنور</t>
  </si>
  <si>
    <t>3240203</t>
  </si>
  <si>
    <t>بابل</t>
  </si>
  <si>
    <t>محمدباقر نوروزیان</t>
  </si>
  <si>
    <t>3010501</t>
  </si>
  <si>
    <t>حضرت فاطمه (س)</t>
  </si>
  <si>
    <t>سمیه غیاثی خسروشاهی</t>
  </si>
  <si>
    <t>صرف متوسطه باب اسم و فعل به همراه دفترچه تمرین</t>
  </si>
  <si>
    <t>روان خوانی و علم تجوید(آقای شهیدی)</t>
  </si>
  <si>
    <t>درسنامه احکام عمومی جلد1</t>
  </si>
  <si>
    <t>درسنامه احکام عمومی جلد2</t>
  </si>
  <si>
    <t>خانواده در اسلام(حسین بستان)</t>
  </si>
  <si>
    <t xml:space="preserve">سیره تربیتی پیامبر و اهل بیت </t>
  </si>
  <si>
    <t>دروس فی علم المنطق</t>
  </si>
  <si>
    <t>انسان شناسی(آقای برنجکار)</t>
  </si>
  <si>
    <t>نحو متوسطه</t>
  </si>
  <si>
    <t>تجزیه و ترکیب متوسطه</t>
  </si>
  <si>
    <t>درسنامه فهم زبان قرآن جلد4</t>
  </si>
  <si>
    <t>درسنامه فهم زبان قرآن جلد5</t>
  </si>
  <si>
    <t>برکرانه شرح چهل حدیث</t>
  </si>
  <si>
    <t>نظام سیاسی اسلام</t>
  </si>
  <si>
    <t>آشنایی با فرق و مذاهب اسلامی</t>
  </si>
  <si>
    <t>خواندن متون اسلامی به زبان انگلیسی</t>
  </si>
  <si>
    <t>اخلاق معاشرت</t>
  </si>
  <si>
    <t>صرف مقدماتی</t>
  </si>
  <si>
    <t>بهداشت عمومی</t>
  </si>
  <si>
    <t>تجزیه و ترکیب دفتر نخست</t>
  </si>
  <si>
    <t>نحو مقدماتی</t>
  </si>
  <si>
    <t>روش تحصیل</t>
  </si>
  <si>
    <t>جزوه نقطه های آغاز در اخلاق عملی</t>
  </si>
  <si>
    <t>فارسی پایه دهم متوسطه</t>
  </si>
  <si>
    <t>فارسی پایه یازدهم متوسطه</t>
  </si>
  <si>
    <t>منطق پایه دهم دوره متوسطه</t>
  </si>
  <si>
    <t>علوم و معارف قرآنی جلد 1 دوره متوسطه رشته معارف</t>
  </si>
  <si>
    <t>آمادگی دفاعی دوره متوسطه رشته معارف</t>
  </si>
  <si>
    <t>تفکر و سواد رسانه رشته معارف</t>
  </si>
  <si>
    <t>آشنایی با علوم حدیث</t>
  </si>
  <si>
    <t>درسنامه علم حدیث</t>
  </si>
  <si>
    <t>درسنامه تاریخ تشیع</t>
  </si>
  <si>
    <t>تفسیر بشری جلد1</t>
  </si>
  <si>
    <t>شیوه شیوایی</t>
  </si>
  <si>
    <t>ایلام</t>
  </si>
  <si>
    <t>لطفا ایرادات فرم را برطرف نمایید</t>
  </si>
  <si>
    <t>رمز ورود</t>
  </si>
  <si>
    <t>شناسه پرداخت بانکی</t>
  </si>
  <si>
    <t>تعداد کاهش غیرمجاز است</t>
  </si>
  <si>
    <t>کد کتاب</t>
  </si>
  <si>
    <t>قیمت پشت جلد</t>
  </si>
  <si>
    <t>قیمت پس از تخفیف</t>
  </si>
  <si>
    <t>تعداد درخواست اولیه</t>
  </si>
  <si>
    <t>تعداد نهایی</t>
  </si>
  <si>
    <t>جمع مبلغ بريال</t>
  </si>
  <si>
    <t>لطفا رمز دریافتی را صحیح وارد نمایید</t>
  </si>
  <si>
    <t>1037</t>
  </si>
  <si>
    <t>580</t>
  </si>
  <si>
    <t>217</t>
  </si>
  <si>
    <t>870</t>
  </si>
  <si>
    <t>320</t>
  </si>
  <si>
    <t>568</t>
  </si>
  <si>
    <t>1039</t>
  </si>
  <si>
    <t>1040</t>
  </si>
  <si>
    <t>511</t>
  </si>
  <si>
    <t>218</t>
  </si>
  <si>
    <t>579</t>
  </si>
  <si>
    <t>1043</t>
  </si>
  <si>
    <t>860</t>
  </si>
  <si>
    <t>986</t>
  </si>
  <si>
    <t>973</t>
  </si>
  <si>
    <t>1044</t>
  </si>
  <si>
    <t>1045</t>
  </si>
  <si>
    <t>116</t>
  </si>
  <si>
    <t>861</t>
  </si>
  <si>
    <t>862</t>
  </si>
  <si>
    <t>1046</t>
  </si>
  <si>
    <t>1047</t>
  </si>
  <si>
    <t>1048</t>
  </si>
  <si>
    <t>1049</t>
  </si>
  <si>
    <t>574</t>
  </si>
  <si>
    <t>864</t>
  </si>
  <si>
    <t>577</t>
  </si>
  <si>
    <t>865</t>
  </si>
  <si>
    <t>376</t>
  </si>
  <si>
    <t>377</t>
  </si>
  <si>
    <t>866</t>
  </si>
  <si>
    <t>413</t>
  </si>
  <si>
    <t>867</t>
  </si>
  <si>
    <t>562</t>
  </si>
  <si>
    <t>563</t>
  </si>
  <si>
    <t>328</t>
  </si>
  <si>
    <t>509</t>
  </si>
  <si>
    <t>728</t>
  </si>
  <si>
    <t>232</t>
  </si>
  <si>
    <t>315</t>
  </si>
  <si>
    <t>575</t>
  </si>
  <si>
    <t>565</t>
  </si>
  <si>
    <t>868</t>
  </si>
  <si>
    <t>972</t>
  </si>
  <si>
    <t>1057</t>
  </si>
  <si>
    <t>1052</t>
  </si>
  <si>
    <t>484</t>
  </si>
  <si>
    <t>1058</t>
  </si>
  <si>
    <t>354</t>
  </si>
  <si>
    <t>1060</t>
  </si>
  <si>
    <t>1056</t>
  </si>
  <si>
    <t>1063</t>
  </si>
  <si>
    <t>976</t>
  </si>
  <si>
    <t>437</t>
  </si>
  <si>
    <t>درسنامه علم صرف(آقای جزایری)</t>
  </si>
  <si>
    <t>تاريخ‌اسلام‌ (آقاي پيشوائي)</t>
  </si>
  <si>
    <t>تاريخ توصيفي تحليلي صدر اسلام(آقاي سيدعلوي)</t>
  </si>
  <si>
    <t>روان خوانی و تجوید قرآن کریم(آقای حبیبی)</t>
  </si>
  <si>
    <t>درسنامه فقه جلد 1(آقای فلاح زاده)</t>
  </si>
  <si>
    <t>درسنامه فقه جلد2(آقای فلاح زاده)</t>
  </si>
  <si>
    <t>سیره پیشوایان</t>
  </si>
  <si>
    <t>گزیده حیات فکری سیاسی امامان شیعه(رسول جعفریان)</t>
  </si>
  <si>
    <t xml:space="preserve">درسنامه زندگانی و سیره حضرت زهرا(علیهاسلام) </t>
  </si>
  <si>
    <t>اخلاق بندگی(آقای تحریری)</t>
  </si>
  <si>
    <t>ایران، دیروز امروز فردا(محسن نصری)</t>
  </si>
  <si>
    <t>درآمدی تحلیلی بر انقلاب اسلامی ایران</t>
  </si>
  <si>
    <t>مهارتهای زندگی(سید مهدی خطیب)</t>
  </si>
  <si>
    <t>دانش منطق (آقاي منتظري مقدم)</t>
  </si>
  <si>
    <t>درسنامه نهج البلاغه جلد 1 و2</t>
  </si>
  <si>
    <t>درسنامه فهم زبان قرآن جلد2</t>
  </si>
  <si>
    <t>درسنامه فهم زبان قرآن جلد3</t>
  </si>
  <si>
    <t>اخلاق فردی (آقای تحریری)</t>
  </si>
  <si>
    <t>روشها و فنون تدریس(آقای پاکپور)</t>
  </si>
  <si>
    <t>درسنامه صحیفه سجادیه جلد1</t>
  </si>
  <si>
    <t>چگونه سخنرانی کنیم (آقای ملانوری)</t>
  </si>
  <si>
    <t>رسم و ضبط روانخواني قرآن كريم</t>
  </si>
  <si>
    <t>دروس فی علم الاصول الحلقه الاولی و الثانی فی اسلوبها الثانی</t>
  </si>
  <si>
    <t>آموزه هاي علم اصول (آقاي خدامي)</t>
  </si>
  <si>
    <t>آموزش كلام اسلامي جلد 1</t>
  </si>
  <si>
    <t>آموزش كلام اسلامي جلد2</t>
  </si>
  <si>
    <t>اخلاق اجتماعي(آقاي تحريري)</t>
  </si>
  <si>
    <t>دروس تمهيديه فی الفقه الاستدلالی جلد1</t>
  </si>
  <si>
    <t>تفسير سوره النساء من تفسير الصافي</t>
  </si>
  <si>
    <t>درسنامه تفسير سوره يس</t>
  </si>
  <si>
    <t>کلیات فلسفه (آقای شیروانی)</t>
  </si>
  <si>
    <t>آشنایی با علوم بلاغی(آقای محمدی)</t>
  </si>
  <si>
    <t>آموزه هایی از حقوق و فضائل اهل بیت در قرآن</t>
  </si>
  <si>
    <t>زن در اسلام (خانم علاسوند)</t>
  </si>
  <si>
    <t>تجزیه و ترکیب پیشرفته(زبان قرآن دوره عالي5</t>
  </si>
  <si>
    <t>کلام جدید(آقای یوسفیان)</t>
  </si>
  <si>
    <t>دروس تمهیدیه فی الفقه الاستدلالی جلد 2</t>
  </si>
  <si>
    <t>تفسیر سورتی النور و الاحزاب من تفسیر المیزان</t>
  </si>
  <si>
    <t>قراءه و فهم النصوص العربیه (آقایان امینی و فائزی نسب)</t>
  </si>
  <si>
    <t>كارگاه ترجمه متون دینی(آقای نقی زاده و خانم رستم پور)</t>
  </si>
  <si>
    <t>درسنامه احکام مقدماتی جلد 1</t>
  </si>
  <si>
    <t>درسنامه احکام مقدماتی جلد 2</t>
  </si>
  <si>
    <t>فوت و فن خواندن متن انگلیسی</t>
  </si>
  <si>
    <t>زبان انگلیسی جلد 3(ابوالفضل جلیلی)</t>
  </si>
  <si>
    <t>عقاید توصیفی جلد1(آقای بشتی پور)</t>
  </si>
  <si>
    <t>عقاید توصیفی جلد2(آقای بشتی پور)</t>
  </si>
  <si>
    <t>عقائد توصيفي جلد3 (آقاي بهشتي پور)</t>
  </si>
  <si>
    <t>آیین دانشوری</t>
  </si>
  <si>
    <t>نیایش و زندگی(رسول هاشمی)</t>
  </si>
  <si>
    <t>علوم و معارف قرآنی جلد 2دوره متوسطه رشته معارف</t>
  </si>
  <si>
    <t>درسنامه فقه جلد3</t>
  </si>
  <si>
    <t>درسنامه فهم زبان قرآن جلد1</t>
  </si>
  <si>
    <t>مبادی العربیه جلد4</t>
  </si>
  <si>
    <t>پشت جلد</t>
  </si>
  <si>
    <t>ناشر</t>
  </si>
  <si>
    <t>هاجر</t>
  </si>
  <si>
    <t>سایر</t>
  </si>
  <si>
    <t>وضعیت</t>
  </si>
  <si>
    <t>برخوردار</t>
  </si>
  <si>
    <t>محروم</t>
  </si>
  <si>
    <t>نیمه برخوردار</t>
  </si>
  <si>
    <t>آموزش و پرورش</t>
  </si>
  <si>
    <t>3141602420</t>
  </si>
  <si>
    <t>31416021064</t>
  </si>
  <si>
    <t>3141602643</t>
  </si>
  <si>
    <t>3141602714</t>
  </si>
  <si>
    <t>3141602834</t>
  </si>
  <si>
    <t>3141602260</t>
  </si>
  <si>
    <t>3141602513</t>
  </si>
  <si>
    <t>31416021067</t>
  </si>
  <si>
    <t>3141602666</t>
  </si>
  <si>
    <t>3141602335</t>
  </si>
  <si>
    <t>3141602462</t>
  </si>
  <si>
    <t>31416021068</t>
  </si>
  <si>
    <t>31416021953</t>
  </si>
  <si>
    <t>3141602841</t>
  </si>
  <si>
    <t>3141602651</t>
  </si>
  <si>
    <t>31416021069</t>
  </si>
  <si>
    <t>3141602459</t>
  </si>
  <si>
    <t>3141602471</t>
  </si>
  <si>
    <t>3141602465</t>
  </si>
  <si>
    <t>3141602464</t>
  </si>
  <si>
    <t>3141602460</t>
  </si>
  <si>
    <t>3141602468</t>
  </si>
  <si>
    <t>3141602467</t>
  </si>
  <si>
    <t>31416021078</t>
  </si>
  <si>
    <t>3141602716</t>
  </si>
  <si>
    <t>3141602648</t>
  </si>
  <si>
    <t>31416021958</t>
  </si>
  <si>
    <t>3141602641</t>
  </si>
  <si>
    <t>3141602642</t>
  </si>
  <si>
    <t>3141602840</t>
  </si>
  <si>
    <t>3141602245</t>
  </si>
  <si>
    <t>31416021079</t>
  </si>
  <si>
    <t>31416021954</t>
  </si>
  <si>
    <t>31416021070</t>
  </si>
  <si>
    <t>3141602535</t>
  </si>
  <si>
    <t>3141602639</t>
  </si>
  <si>
    <t>3141602659</t>
  </si>
  <si>
    <t>314160230</t>
  </si>
  <si>
    <t>31416021080</t>
  </si>
  <si>
    <t>3141602706</t>
  </si>
  <si>
    <t>3141602652</t>
  </si>
  <si>
    <t>3141602571</t>
  </si>
  <si>
    <t>3141602570</t>
  </si>
  <si>
    <t>3141602842</t>
  </si>
  <si>
    <t>31416021072</t>
  </si>
  <si>
    <t>31416021073</t>
  </si>
  <si>
    <t>3141602645</t>
  </si>
  <si>
    <t>3141602333</t>
  </si>
  <si>
    <t>31416021081</t>
  </si>
  <si>
    <t>31416021074</t>
  </si>
  <si>
    <t>3141602511</t>
  </si>
  <si>
    <t>3141602522</t>
  </si>
  <si>
    <t>3141602637</t>
  </si>
  <si>
    <t>3141602143</t>
  </si>
  <si>
    <t>3141602444</t>
  </si>
  <si>
    <t>3141602321</t>
  </si>
  <si>
    <t>3141602466</t>
  </si>
  <si>
    <t>31416021075</t>
  </si>
  <si>
    <t>3141602348</t>
  </si>
  <si>
    <t>3141602433</t>
  </si>
  <si>
    <t>31416021082</t>
  </si>
  <si>
    <t>3141602257</t>
  </si>
  <si>
    <t>3141602663</t>
  </si>
  <si>
    <t>3141602521</t>
  </si>
  <si>
    <t>3141602901</t>
  </si>
  <si>
    <t>3141602131</t>
  </si>
  <si>
    <t>3141602843</t>
  </si>
  <si>
    <t>3141602524</t>
  </si>
  <si>
    <t>31416021077</t>
  </si>
  <si>
    <t>3141602461</t>
  </si>
  <si>
    <t>31416021955</t>
  </si>
  <si>
    <t>3141602640</t>
  </si>
  <si>
    <t>3141602538</t>
  </si>
  <si>
    <t>3141602653</t>
  </si>
  <si>
    <t>3141602263</t>
  </si>
  <si>
    <t>3141602839</t>
  </si>
  <si>
    <t>31416021957</t>
  </si>
  <si>
    <t>3141602463</t>
  </si>
  <si>
    <t>3141602895</t>
  </si>
  <si>
    <t>3141602473</t>
  </si>
  <si>
    <t>3141602203</t>
  </si>
  <si>
    <t>3141602493</t>
  </si>
  <si>
    <t>31416021084</t>
  </si>
  <si>
    <t>3141602597</t>
  </si>
  <si>
    <t>3141602113</t>
  </si>
  <si>
    <t>3141602835</t>
  </si>
  <si>
    <t>3141602363</t>
  </si>
  <si>
    <t>3141602419</t>
  </si>
  <si>
    <t>3141602712</t>
  </si>
  <si>
    <t>31416021086</t>
  </si>
  <si>
    <t>3141602644</t>
  </si>
  <si>
    <t>3141602334</t>
  </si>
  <si>
    <t>3141602259</t>
  </si>
  <si>
    <t>3141602838</t>
  </si>
  <si>
    <t>3141602364</t>
  </si>
  <si>
    <t>31416021087</t>
  </si>
  <si>
    <t>3141602330</t>
  </si>
  <si>
    <t>31416021956</t>
  </si>
  <si>
    <t>3141602426</t>
  </si>
  <si>
    <t>3141602322</t>
  </si>
  <si>
    <t>3141602836</t>
  </si>
  <si>
    <t>3141602638</t>
  </si>
  <si>
    <t>31416021088</t>
  </si>
  <si>
    <t>3141602667</t>
  </si>
  <si>
    <t>31416021089</t>
  </si>
  <si>
    <t>3141602323</t>
  </si>
  <si>
    <t>3141602735</t>
  </si>
  <si>
    <t>31416021090</t>
  </si>
  <si>
    <t>3141602658</t>
  </si>
  <si>
    <t>3141602329</t>
  </si>
  <si>
    <t>3141602527</t>
  </si>
  <si>
    <t>3141602715</t>
  </si>
  <si>
    <t>3141602844</t>
  </si>
  <si>
    <t>3010402335</t>
  </si>
  <si>
    <t>3010402459</t>
  </si>
  <si>
    <t>3010402467</t>
  </si>
  <si>
    <t>301040230</t>
  </si>
  <si>
    <t>30104021080</t>
  </si>
  <si>
    <t>3010402444</t>
  </si>
  <si>
    <t>3010402433</t>
  </si>
  <si>
    <t>30104021082</t>
  </si>
  <si>
    <t>3010402461</t>
  </si>
  <si>
    <t>3010402263</t>
  </si>
  <si>
    <t>3010402493</t>
  </si>
  <si>
    <t>3010402835</t>
  </si>
  <si>
    <t>3010402363</t>
  </si>
  <si>
    <t>3010402364</t>
  </si>
  <si>
    <t>3010402426</t>
  </si>
  <si>
    <t>3010402323</t>
  </si>
  <si>
    <t>3010402735</t>
  </si>
  <si>
    <t>3240602471</t>
  </si>
  <si>
    <t>3240602663</t>
  </si>
  <si>
    <t>3240602493</t>
  </si>
  <si>
    <t>3240602836</t>
  </si>
  <si>
    <t>3240602735</t>
  </si>
  <si>
    <t>3141105420</t>
  </si>
  <si>
    <t>31411051064</t>
  </si>
  <si>
    <t>3141105643</t>
  </si>
  <si>
    <t>3141105260</t>
  </si>
  <si>
    <t>3141105335</t>
  </si>
  <si>
    <t>3141105462</t>
  </si>
  <si>
    <t>3141105841</t>
  </si>
  <si>
    <t>3141105651</t>
  </si>
  <si>
    <t>3141105459</t>
  </si>
  <si>
    <t>3141105471</t>
  </si>
  <si>
    <t>3141105465</t>
  </si>
  <si>
    <t>3141105464</t>
  </si>
  <si>
    <t>3141105460</t>
  </si>
  <si>
    <t>3141105245</t>
  </si>
  <si>
    <t>3141105570</t>
  </si>
  <si>
    <t>3141105466</t>
  </si>
  <si>
    <t>3141105348</t>
  </si>
  <si>
    <t>3141105433</t>
  </si>
  <si>
    <t>3141105257</t>
  </si>
  <si>
    <t>3141105663</t>
  </si>
  <si>
    <t>3141105131</t>
  </si>
  <si>
    <t>3141105843</t>
  </si>
  <si>
    <t>3141105493</t>
  </si>
  <si>
    <t>3141105597</t>
  </si>
  <si>
    <t>3141105113</t>
  </si>
  <si>
    <t>3141105364</t>
  </si>
  <si>
    <t>31411051087</t>
  </si>
  <si>
    <t>3141105426</t>
  </si>
  <si>
    <t>3141105735</t>
  </si>
  <si>
    <t>31411051090</t>
  </si>
  <si>
    <t>3141105329</t>
  </si>
  <si>
    <t>3020103643</t>
  </si>
  <si>
    <t>3020103714</t>
  </si>
  <si>
    <t>3020103260</t>
  </si>
  <si>
    <t>30201031953</t>
  </si>
  <si>
    <t>3020103459</t>
  </si>
  <si>
    <t>3020103465</t>
  </si>
  <si>
    <t>3020103464</t>
  </si>
  <si>
    <t>3020103468</t>
  </si>
  <si>
    <t>3020103716</t>
  </si>
  <si>
    <t>3020103648</t>
  </si>
  <si>
    <t>3020103840</t>
  </si>
  <si>
    <t>30201031079</t>
  </si>
  <si>
    <t>30201031954</t>
  </si>
  <si>
    <t>302010330</t>
  </si>
  <si>
    <t>30201031080</t>
  </si>
  <si>
    <t>3020103706</t>
  </si>
  <si>
    <t>30201031072</t>
  </si>
  <si>
    <t>30201031081</t>
  </si>
  <si>
    <t>30201031074</t>
  </si>
  <si>
    <t>3020103433</t>
  </si>
  <si>
    <t>3020103663</t>
  </si>
  <si>
    <t>3020103521</t>
  </si>
  <si>
    <t>3020103131</t>
  </si>
  <si>
    <t>3020103653</t>
  </si>
  <si>
    <t>3020103263</t>
  </si>
  <si>
    <t>3020103839</t>
  </si>
  <si>
    <t>30201031957</t>
  </si>
  <si>
    <t>3020103463</t>
  </si>
  <si>
    <t>3020103203</t>
  </si>
  <si>
    <t>3020103493</t>
  </si>
  <si>
    <t>30201031084</t>
  </si>
  <si>
    <t>3020103597</t>
  </si>
  <si>
    <t>3020103363</t>
  </si>
  <si>
    <t>30201031086</t>
  </si>
  <si>
    <t>3020103644</t>
  </si>
  <si>
    <t>3020103838</t>
  </si>
  <si>
    <t>30201031956</t>
  </si>
  <si>
    <t>3020103426</t>
  </si>
  <si>
    <t>3020103322</t>
  </si>
  <si>
    <t>3020103836</t>
  </si>
  <si>
    <t>3020103638</t>
  </si>
  <si>
    <t>30201031088</t>
  </si>
  <si>
    <t>3020103735</t>
  </si>
  <si>
    <t>3020103658</t>
  </si>
  <si>
    <t>3020103527</t>
  </si>
  <si>
    <t>3030102335</t>
  </si>
  <si>
    <t>3030102471</t>
  </si>
  <si>
    <t>3030102257</t>
  </si>
  <si>
    <t>3030102663</t>
  </si>
  <si>
    <t>3030102131</t>
  </si>
  <si>
    <t>3030102493</t>
  </si>
  <si>
    <t>30301021087</t>
  </si>
  <si>
    <t>3030102836</t>
  </si>
  <si>
    <t>3030102735</t>
  </si>
  <si>
    <t>3080632513</t>
  </si>
  <si>
    <t>3080632471</t>
  </si>
  <si>
    <t>30806321082</t>
  </si>
  <si>
    <t>3080632663</t>
  </si>
  <si>
    <t>3080632131</t>
  </si>
  <si>
    <t>3080632493</t>
  </si>
  <si>
    <t>3080632364</t>
  </si>
  <si>
    <t>30806321087</t>
  </si>
  <si>
    <t>3080632330</t>
  </si>
  <si>
    <t>3080632836</t>
  </si>
  <si>
    <t>3080632323</t>
  </si>
  <si>
    <t>3080632735</t>
  </si>
  <si>
    <t>3080501834</t>
  </si>
  <si>
    <t>3080501513</t>
  </si>
  <si>
    <t>3080501335</t>
  </si>
  <si>
    <t>3080501245</t>
  </si>
  <si>
    <t>30805011081</t>
  </si>
  <si>
    <t>3080501143</t>
  </si>
  <si>
    <t>3080501433</t>
  </si>
  <si>
    <t>30805011082</t>
  </si>
  <si>
    <t>3080501257</t>
  </si>
  <si>
    <t>3080501663</t>
  </si>
  <si>
    <t>3080501113</t>
  </si>
  <si>
    <t>3080501364</t>
  </si>
  <si>
    <t>3080501330</t>
  </si>
  <si>
    <t>3080501426</t>
  </si>
  <si>
    <t>3080501323</t>
  </si>
  <si>
    <t>3040215260</t>
  </si>
  <si>
    <t>3040215462</t>
  </si>
  <si>
    <t>3040215459</t>
  </si>
  <si>
    <t>3040215465</t>
  </si>
  <si>
    <t>3040215464</t>
  </si>
  <si>
    <t>3040215460</t>
  </si>
  <si>
    <t>3040215467</t>
  </si>
  <si>
    <t>3040215570</t>
  </si>
  <si>
    <t>3040215466</t>
  </si>
  <si>
    <t>3040215433</t>
  </si>
  <si>
    <t>3040215663</t>
  </si>
  <si>
    <t>3040215463</t>
  </si>
  <si>
    <t>3040215597</t>
  </si>
  <si>
    <t>3040215426</t>
  </si>
  <si>
    <t>3040215329</t>
  </si>
  <si>
    <t>3030401834</t>
  </si>
  <si>
    <t>3030401513</t>
  </si>
  <si>
    <t>3030401335</t>
  </si>
  <si>
    <t>3030401245</t>
  </si>
  <si>
    <t>3030401143</t>
  </si>
  <si>
    <t>3030401257</t>
  </si>
  <si>
    <t>3030401663</t>
  </si>
  <si>
    <t>3030401113</t>
  </si>
  <si>
    <t>3030401364</t>
  </si>
  <si>
    <t>3030401330</t>
  </si>
  <si>
    <t>3030401426</t>
  </si>
  <si>
    <t>3110403834</t>
  </si>
  <si>
    <t>3110403260</t>
  </si>
  <si>
    <t>3110403513</t>
  </si>
  <si>
    <t>3110403460</t>
  </si>
  <si>
    <t>3110403570</t>
  </si>
  <si>
    <t>31104031081</t>
  </si>
  <si>
    <t>3110403433</t>
  </si>
  <si>
    <t>31104031082</t>
  </si>
  <si>
    <t>3110403461</t>
  </si>
  <si>
    <t>3110403330</t>
  </si>
  <si>
    <t>3110403426</t>
  </si>
  <si>
    <t>3110403323</t>
  </si>
  <si>
    <t>3240803260</t>
  </si>
  <si>
    <t>3240803462</t>
  </si>
  <si>
    <t>32408031068</t>
  </si>
  <si>
    <t>32408031953</t>
  </si>
  <si>
    <t>3240803459</t>
  </si>
  <si>
    <t>3240803465</t>
  </si>
  <si>
    <t>3240803464</t>
  </si>
  <si>
    <t>3240803460</t>
  </si>
  <si>
    <t>3240803467</t>
  </si>
  <si>
    <t>3240803466</t>
  </si>
  <si>
    <t>3240803433</t>
  </si>
  <si>
    <t>3240803663</t>
  </si>
  <si>
    <t>3240803463</t>
  </si>
  <si>
    <t>3240803597</t>
  </si>
  <si>
    <t>3240803426</t>
  </si>
  <si>
    <t>32408031089</t>
  </si>
  <si>
    <t>3240803329</t>
  </si>
  <si>
    <t>3230502260</t>
  </si>
  <si>
    <t>3230502471</t>
  </si>
  <si>
    <t>323050230</t>
  </si>
  <si>
    <t>32305021080</t>
  </si>
  <si>
    <t>3230502444</t>
  </si>
  <si>
    <t>3230502433</t>
  </si>
  <si>
    <t>3230502663</t>
  </si>
  <si>
    <t>3230502263</t>
  </si>
  <si>
    <t>3230502493</t>
  </si>
  <si>
    <t>3230502712</t>
  </si>
  <si>
    <t>32305021087</t>
  </si>
  <si>
    <t>3230502735</t>
  </si>
  <si>
    <t>3041501260</t>
  </si>
  <si>
    <t>304150130</t>
  </si>
  <si>
    <t>3041501444</t>
  </si>
  <si>
    <t>3041501433</t>
  </si>
  <si>
    <t>3041501836</t>
  </si>
  <si>
    <t>30502091064</t>
  </si>
  <si>
    <t>3050209834</t>
  </si>
  <si>
    <t>3050209260</t>
  </si>
  <si>
    <t>3050209513</t>
  </si>
  <si>
    <t>3050209335</t>
  </si>
  <si>
    <t>3050209462</t>
  </si>
  <si>
    <t>3050209841</t>
  </si>
  <si>
    <t>3050209651</t>
  </si>
  <si>
    <t>3050209459</t>
  </si>
  <si>
    <t>3050209471</t>
  </si>
  <si>
    <t>3050209465</t>
  </si>
  <si>
    <t>3050209464</t>
  </si>
  <si>
    <t>3050209460</t>
  </si>
  <si>
    <t>3050209467</t>
  </si>
  <si>
    <t>3050209245</t>
  </si>
  <si>
    <t>305020930</t>
  </si>
  <si>
    <t>30502091080</t>
  </si>
  <si>
    <t>3050209570</t>
  </si>
  <si>
    <t>3050209444</t>
  </si>
  <si>
    <t>3050209466</t>
  </si>
  <si>
    <t>3050209433</t>
  </si>
  <si>
    <t>3050209257</t>
  </si>
  <si>
    <t>3050209663</t>
  </si>
  <si>
    <t>3050209131</t>
  </si>
  <si>
    <t>3050209843</t>
  </si>
  <si>
    <t>3050209263</t>
  </si>
  <si>
    <t>3050209493</t>
  </si>
  <si>
    <t>3050209113</t>
  </si>
  <si>
    <t>3050209712</t>
  </si>
  <si>
    <t>3050209364</t>
  </si>
  <si>
    <t>30502091087</t>
  </si>
  <si>
    <t>3050209330</t>
  </si>
  <si>
    <t>3050209426</t>
  </si>
  <si>
    <t>3050209836</t>
  </si>
  <si>
    <t>3050209638</t>
  </si>
  <si>
    <t>3050209735</t>
  </si>
  <si>
    <t>30502091090</t>
  </si>
  <si>
    <t>3050209329</t>
  </si>
  <si>
    <t>3080628834</t>
  </si>
  <si>
    <t>3080628260</t>
  </si>
  <si>
    <t>3080628513</t>
  </si>
  <si>
    <t>3080628335</t>
  </si>
  <si>
    <t>3080628245</t>
  </si>
  <si>
    <t>308062830</t>
  </si>
  <si>
    <t>30806281080</t>
  </si>
  <si>
    <t>30806281081</t>
  </si>
  <si>
    <t>3080628143</t>
  </si>
  <si>
    <t>3080628444</t>
  </si>
  <si>
    <t>3080628433</t>
  </si>
  <si>
    <t>3080628257</t>
  </si>
  <si>
    <t>3080628263</t>
  </si>
  <si>
    <t>3080628113</t>
  </si>
  <si>
    <t>3080628712</t>
  </si>
  <si>
    <t>3080628364</t>
  </si>
  <si>
    <t>30806281087</t>
  </si>
  <si>
    <t>3080628330</t>
  </si>
  <si>
    <t>3080628735</t>
  </si>
  <si>
    <t>3080618420</t>
  </si>
  <si>
    <t>30806181064</t>
  </si>
  <si>
    <t>3080618260</t>
  </si>
  <si>
    <t>3080618841</t>
  </si>
  <si>
    <t>3080618651</t>
  </si>
  <si>
    <t>3080618433</t>
  </si>
  <si>
    <t>3080618663</t>
  </si>
  <si>
    <t>3080618131</t>
  </si>
  <si>
    <t>3080618843</t>
  </si>
  <si>
    <t>3080618426</t>
  </si>
  <si>
    <t>30806181090</t>
  </si>
  <si>
    <t>3080629260</t>
  </si>
  <si>
    <t>3080629471</t>
  </si>
  <si>
    <t>308062930</t>
  </si>
  <si>
    <t>30806291080</t>
  </si>
  <si>
    <t>3080629444</t>
  </si>
  <si>
    <t>3080629433</t>
  </si>
  <si>
    <t>3080629663</t>
  </si>
  <si>
    <t>3080629131</t>
  </si>
  <si>
    <t>3080629263</t>
  </si>
  <si>
    <t>3080629493</t>
  </si>
  <si>
    <t>3080629712</t>
  </si>
  <si>
    <t>30806291087</t>
  </si>
  <si>
    <t>3080629735</t>
  </si>
  <si>
    <t>3080636420</t>
  </si>
  <si>
    <t>30806361064</t>
  </si>
  <si>
    <t>3080636643</t>
  </si>
  <si>
    <t>3080636714</t>
  </si>
  <si>
    <t>3080636834</t>
  </si>
  <si>
    <t>3080636260</t>
  </si>
  <si>
    <t>3080636513</t>
  </si>
  <si>
    <t>30806361067</t>
  </si>
  <si>
    <t>3080636666</t>
  </si>
  <si>
    <t>3080636335</t>
  </si>
  <si>
    <t>3080636462</t>
  </si>
  <si>
    <t>30806361068</t>
  </si>
  <si>
    <t>30806361953</t>
  </si>
  <si>
    <t>3080636841</t>
  </si>
  <si>
    <t>3080636651</t>
  </si>
  <si>
    <t>30806361069</t>
  </si>
  <si>
    <t>3080636459</t>
  </si>
  <si>
    <t>3080636471</t>
  </si>
  <si>
    <t>3080636465</t>
  </si>
  <si>
    <t>3080636464</t>
  </si>
  <si>
    <t>3080636460</t>
  </si>
  <si>
    <t>3080636468</t>
  </si>
  <si>
    <t>3080636467</t>
  </si>
  <si>
    <t>30806361078</t>
  </si>
  <si>
    <t>3080636716</t>
  </si>
  <si>
    <t>3080636648</t>
  </si>
  <si>
    <t>30806361958</t>
  </si>
  <si>
    <t>3080636641</t>
  </si>
  <si>
    <t>3080636642</t>
  </si>
  <si>
    <t>3080636840</t>
  </si>
  <si>
    <t>3080636245</t>
  </si>
  <si>
    <t>30806361079</t>
  </si>
  <si>
    <t>30806361954</t>
  </si>
  <si>
    <t>30806361070</t>
  </si>
  <si>
    <t>3080636535</t>
  </si>
  <si>
    <t>3080636639</t>
  </si>
  <si>
    <t>3080636659</t>
  </si>
  <si>
    <t>308063630</t>
  </si>
  <si>
    <t>30806361080</t>
  </si>
  <si>
    <t>3080636706</t>
  </si>
  <si>
    <t>3080636652</t>
  </si>
  <si>
    <t>3080636571</t>
  </si>
  <si>
    <t>3080636570</t>
  </si>
  <si>
    <t>3080636842</t>
  </si>
  <si>
    <t>30806361072</t>
  </si>
  <si>
    <t>30806361073</t>
  </si>
  <si>
    <t>3080636645</t>
  </si>
  <si>
    <t>3080636333</t>
  </si>
  <si>
    <t>30806361081</t>
  </si>
  <si>
    <t>30806361074</t>
  </si>
  <si>
    <t>3080636511</t>
  </si>
  <si>
    <t>3080636522</t>
  </si>
  <si>
    <t>3080636637</t>
  </si>
  <si>
    <t>3080636143</t>
  </si>
  <si>
    <t>3080636444</t>
  </si>
  <si>
    <t>3080636321</t>
  </si>
  <si>
    <t>3080636466</t>
  </si>
  <si>
    <t>30806361075</t>
  </si>
  <si>
    <t>3080636348</t>
  </si>
  <si>
    <t>3080636433</t>
  </si>
  <si>
    <t>30806361082</t>
  </si>
  <si>
    <t>3080636257</t>
  </si>
  <si>
    <t>3080636663</t>
  </si>
  <si>
    <t>3080636521</t>
  </si>
  <si>
    <t>3080636901</t>
  </si>
  <si>
    <t>3080636131</t>
  </si>
  <si>
    <t>3080636843</t>
  </si>
  <si>
    <t>3080636524</t>
  </si>
  <si>
    <t>30806361077</t>
  </si>
  <si>
    <t>3080636461</t>
  </si>
  <si>
    <t>30806361955</t>
  </si>
  <si>
    <t>3080636640</t>
  </si>
  <si>
    <t>3080636538</t>
  </si>
  <si>
    <t>3080636653</t>
  </si>
  <si>
    <t>3080636263</t>
  </si>
  <si>
    <t>3080636839</t>
  </si>
  <si>
    <t>30806361957</t>
  </si>
  <si>
    <t>3080636463</t>
  </si>
  <si>
    <t>3080636895</t>
  </si>
  <si>
    <t>3080636473</t>
  </si>
  <si>
    <t>3080636203</t>
  </si>
  <si>
    <t>3080636493</t>
  </si>
  <si>
    <t>30806361084</t>
  </si>
  <si>
    <t>3080636597</t>
  </si>
  <si>
    <t>3080636113</t>
  </si>
  <si>
    <t>3080636835</t>
  </si>
  <si>
    <t>3080636363</t>
  </si>
  <si>
    <t>3080636419</t>
  </si>
  <si>
    <t>3080636712</t>
  </si>
  <si>
    <t>30806361086</t>
  </si>
  <si>
    <t>3080636644</t>
  </si>
  <si>
    <t>3080636334</t>
  </si>
  <si>
    <t>3080636259</t>
  </si>
  <si>
    <t>3080636838</t>
  </si>
  <si>
    <t>3080636364</t>
  </si>
  <si>
    <t>30806361087</t>
  </si>
  <si>
    <t>3080636330</t>
  </si>
  <si>
    <t>30806361956</t>
  </si>
  <si>
    <t>3080636426</t>
  </si>
  <si>
    <t>3080636322</t>
  </si>
  <si>
    <t>3080636836</t>
  </si>
  <si>
    <t>3080636638</t>
  </si>
  <si>
    <t>30806361088</t>
  </si>
  <si>
    <t>3080636667</t>
  </si>
  <si>
    <t>30806361089</t>
  </si>
  <si>
    <t>3080636323</t>
  </si>
  <si>
    <t>3080636735</t>
  </si>
  <si>
    <t>30806361090</t>
  </si>
  <si>
    <t>3080636658</t>
  </si>
  <si>
    <t>3080636329</t>
  </si>
  <si>
    <t>3080636527</t>
  </si>
  <si>
    <t>3080636715</t>
  </si>
  <si>
    <t>3080636844</t>
  </si>
  <si>
    <t>31004041064</t>
  </si>
  <si>
    <t>3100404834</t>
  </si>
  <si>
    <t>3100404260</t>
  </si>
  <si>
    <t>3100404513</t>
  </si>
  <si>
    <t>3100404462</t>
  </si>
  <si>
    <t>31004041068</t>
  </si>
  <si>
    <t>31004041953</t>
  </si>
  <si>
    <t>3100404841</t>
  </si>
  <si>
    <t>3100404651</t>
  </si>
  <si>
    <t>3100404471</t>
  </si>
  <si>
    <t>3100404460</t>
  </si>
  <si>
    <t>3100404433</t>
  </si>
  <si>
    <t>3100404663</t>
  </si>
  <si>
    <t>3100404131</t>
  </si>
  <si>
    <t>3100404843</t>
  </si>
  <si>
    <t>3100404493</t>
  </si>
  <si>
    <t>3100404597</t>
  </si>
  <si>
    <t>31004041087</t>
  </si>
  <si>
    <t>3100404330</t>
  </si>
  <si>
    <t>3100404426</t>
  </si>
  <si>
    <t>3100404638</t>
  </si>
  <si>
    <t>3100404735</t>
  </si>
  <si>
    <t>31004041090</t>
  </si>
  <si>
    <t>3181303260</t>
  </si>
  <si>
    <t>3181303471</t>
  </si>
  <si>
    <t>318130330</t>
  </si>
  <si>
    <t>31813031080</t>
  </si>
  <si>
    <t>3181303444</t>
  </si>
  <si>
    <t>3181303433</t>
  </si>
  <si>
    <t>3181303663</t>
  </si>
  <si>
    <t>3181303263</t>
  </si>
  <si>
    <t>3181303493</t>
  </si>
  <si>
    <t>3181303712</t>
  </si>
  <si>
    <t>31813031087</t>
  </si>
  <si>
    <t>3181303836</t>
  </si>
  <si>
    <t>3181303735</t>
  </si>
  <si>
    <t>3040214513</t>
  </si>
  <si>
    <t>3040214335</t>
  </si>
  <si>
    <t>3040214245</t>
  </si>
  <si>
    <t>30402141081</t>
  </si>
  <si>
    <t>3040214143</t>
  </si>
  <si>
    <t>3040214433</t>
  </si>
  <si>
    <t>30402141082</t>
  </si>
  <si>
    <t>3040214257</t>
  </si>
  <si>
    <t>3040214663</t>
  </si>
  <si>
    <t>3040214113</t>
  </si>
  <si>
    <t>3040214364</t>
  </si>
  <si>
    <t>3040214426</t>
  </si>
  <si>
    <t>3040214323</t>
  </si>
  <si>
    <t>3080903260</t>
  </si>
  <si>
    <t>3080903335</t>
  </si>
  <si>
    <t>3080903471</t>
  </si>
  <si>
    <t>3080903245</t>
  </si>
  <si>
    <t>3080903143</t>
  </si>
  <si>
    <t>3080903433</t>
  </si>
  <si>
    <t>3080903257</t>
  </si>
  <si>
    <t>3080903663</t>
  </si>
  <si>
    <t>3080903493</t>
  </si>
  <si>
    <t>3080903113</t>
  </si>
  <si>
    <t>3080903364</t>
  </si>
  <si>
    <t>30809031087</t>
  </si>
  <si>
    <t>3080903323</t>
  </si>
  <si>
    <t>3080903735</t>
  </si>
  <si>
    <t>3210703513</t>
  </si>
  <si>
    <t>3210703462</t>
  </si>
  <si>
    <t>3210703471</t>
  </si>
  <si>
    <t>3210703465</t>
  </si>
  <si>
    <t>3210703464</t>
  </si>
  <si>
    <t>3210703460</t>
  </si>
  <si>
    <t>3210703570</t>
  </si>
  <si>
    <t>32107031081</t>
  </si>
  <si>
    <t>3210703433</t>
  </si>
  <si>
    <t>32107031082</t>
  </si>
  <si>
    <t>3210703663</t>
  </si>
  <si>
    <t>3210703463</t>
  </si>
  <si>
    <t>3210703493</t>
  </si>
  <si>
    <t>3210703597</t>
  </si>
  <si>
    <t>32107031087</t>
  </si>
  <si>
    <t>3210703330</t>
  </si>
  <si>
    <t>3210703426</t>
  </si>
  <si>
    <t>30409061064</t>
  </si>
  <si>
    <t>3040906260</t>
  </si>
  <si>
    <t>3040906651</t>
  </si>
  <si>
    <t>3040906471</t>
  </si>
  <si>
    <t>304090630</t>
  </si>
  <si>
    <t>3040906444</t>
  </si>
  <si>
    <t>3040906433</t>
  </si>
  <si>
    <t>3040906663</t>
  </si>
  <si>
    <t>3040906131</t>
  </si>
  <si>
    <t>3040906263</t>
  </si>
  <si>
    <t>3040906493</t>
  </si>
  <si>
    <t>30409061087</t>
  </si>
  <si>
    <t>3040906735</t>
  </si>
  <si>
    <t>30409061090</t>
  </si>
  <si>
    <t>3230301462</t>
  </si>
  <si>
    <t>3230301465</t>
  </si>
  <si>
    <t>3230301464</t>
  </si>
  <si>
    <t>3230301460</t>
  </si>
  <si>
    <t>3230301648</t>
  </si>
  <si>
    <t>3230301463</t>
  </si>
  <si>
    <t>3230301638</t>
  </si>
  <si>
    <t>3230301667</t>
  </si>
  <si>
    <t>3230301658</t>
  </si>
  <si>
    <t>3180504471</t>
  </si>
  <si>
    <t>31805041081</t>
  </si>
  <si>
    <t>31805041082</t>
  </si>
  <si>
    <t>3180504663</t>
  </si>
  <si>
    <t>3180504131</t>
  </si>
  <si>
    <t>3180504493</t>
  </si>
  <si>
    <t>31805041087</t>
  </si>
  <si>
    <t>3180504836</t>
  </si>
  <si>
    <t>3180504323</t>
  </si>
  <si>
    <t>3180504735</t>
  </si>
  <si>
    <t>3140501260</t>
  </si>
  <si>
    <t>3140501462</t>
  </si>
  <si>
    <t>3140501459</t>
  </si>
  <si>
    <t>3140501465</t>
  </si>
  <si>
    <t>3140501464</t>
  </si>
  <si>
    <t>3140501460</t>
  </si>
  <si>
    <t>3140501467</t>
  </si>
  <si>
    <t>3140501570</t>
  </si>
  <si>
    <t>3140501466</t>
  </si>
  <si>
    <t>3140501433</t>
  </si>
  <si>
    <t>3140501663</t>
  </si>
  <si>
    <t>3140501597</t>
  </si>
  <si>
    <t>3140501334</t>
  </si>
  <si>
    <t>3140501426</t>
  </si>
  <si>
    <t>3140501527</t>
  </si>
  <si>
    <t>3070103260</t>
  </si>
  <si>
    <t>30701031067</t>
  </si>
  <si>
    <t>3070103335</t>
  </si>
  <si>
    <t>3070103462</t>
  </si>
  <si>
    <t>30701031069</t>
  </si>
  <si>
    <t>3070103840</t>
  </si>
  <si>
    <t>3070103245</t>
  </si>
  <si>
    <t>30701031079</t>
  </si>
  <si>
    <t>3070103639</t>
  </si>
  <si>
    <t>307010330</t>
  </si>
  <si>
    <t>30701031080</t>
  </si>
  <si>
    <t>30701031074</t>
  </si>
  <si>
    <t>3070103444</t>
  </si>
  <si>
    <t>3070103433</t>
  </si>
  <si>
    <t>30701031082</t>
  </si>
  <si>
    <t>3070103257</t>
  </si>
  <si>
    <t>3070103663</t>
  </si>
  <si>
    <t>3070103521</t>
  </si>
  <si>
    <t>3070103131</t>
  </si>
  <si>
    <t>3070103524</t>
  </si>
  <si>
    <t>3070103263</t>
  </si>
  <si>
    <t>3070103839</t>
  </si>
  <si>
    <t>3070103493</t>
  </si>
  <si>
    <t>30701031084</t>
  </si>
  <si>
    <t>3070103113</t>
  </si>
  <si>
    <t>3070103712</t>
  </si>
  <si>
    <t>30701031086</t>
  </si>
  <si>
    <t>3070103364</t>
  </si>
  <si>
    <t>3070103330</t>
  </si>
  <si>
    <t>3070103426</t>
  </si>
  <si>
    <t>3070103836</t>
  </si>
  <si>
    <t>30701031088</t>
  </si>
  <si>
    <t>3070103527</t>
  </si>
  <si>
    <t>3040213420</t>
  </si>
  <si>
    <t>30402131064</t>
  </si>
  <si>
    <t>3040213260</t>
  </si>
  <si>
    <t>3040213651</t>
  </si>
  <si>
    <t>3040213471</t>
  </si>
  <si>
    <t>304021330</t>
  </si>
  <si>
    <t>30402131080</t>
  </si>
  <si>
    <t>3040213645</t>
  </si>
  <si>
    <t>3040213444</t>
  </si>
  <si>
    <t>3040213433</t>
  </si>
  <si>
    <t>3040213663</t>
  </si>
  <si>
    <t>3040213131</t>
  </si>
  <si>
    <t>3040213843</t>
  </si>
  <si>
    <t>3040213640</t>
  </si>
  <si>
    <t>3040213493</t>
  </si>
  <si>
    <t>3040213712</t>
  </si>
  <si>
    <t>3040213259</t>
  </si>
  <si>
    <t>30402131087</t>
  </si>
  <si>
    <t>3040213426</t>
  </si>
  <si>
    <t>3040213638</t>
  </si>
  <si>
    <t>3040213735</t>
  </si>
  <si>
    <t>3040213844</t>
  </si>
  <si>
    <t>3120503513</t>
  </si>
  <si>
    <t>3120503471</t>
  </si>
  <si>
    <t>3120503663</t>
  </si>
  <si>
    <t>3120503131</t>
  </si>
  <si>
    <t>3120503493</t>
  </si>
  <si>
    <t>31205031087</t>
  </si>
  <si>
    <t>3120503836</t>
  </si>
  <si>
    <t>3120503735</t>
  </si>
  <si>
    <t>3220302834</t>
  </si>
  <si>
    <t>3220302513</t>
  </si>
  <si>
    <t>3220302335</t>
  </si>
  <si>
    <t>3220302245</t>
  </si>
  <si>
    <t>32203021081</t>
  </si>
  <si>
    <t>3220302143</t>
  </si>
  <si>
    <t>3220302433</t>
  </si>
  <si>
    <t>32203021082</t>
  </si>
  <si>
    <t>3220302257</t>
  </si>
  <si>
    <t>3220302663</t>
  </si>
  <si>
    <t>3220302113</t>
  </si>
  <si>
    <t>3220302364</t>
  </si>
  <si>
    <t>3220302330</t>
  </si>
  <si>
    <t>3220302426</t>
  </si>
  <si>
    <t>3220302323</t>
  </si>
  <si>
    <t>3080302260</t>
  </si>
  <si>
    <t>3080302471</t>
  </si>
  <si>
    <t>308030230</t>
  </si>
  <si>
    <t>30803021080</t>
  </si>
  <si>
    <t>3080302444</t>
  </si>
  <si>
    <t>3080302433</t>
  </si>
  <si>
    <t>3080302663</t>
  </si>
  <si>
    <t>3080302263</t>
  </si>
  <si>
    <t>3080302493</t>
  </si>
  <si>
    <t>3080302712</t>
  </si>
  <si>
    <t>30803021087</t>
  </si>
  <si>
    <t>3080302836</t>
  </si>
  <si>
    <t>3080302735</t>
  </si>
  <si>
    <t>3160101260</t>
  </si>
  <si>
    <t>3160101471</t>
  </si>
  <si>
    <t>3160101444</t>
  </si>
  <si>
    <t>3160101433</t>
  </si>
  <si>
    <t>3160101663</t>
  </si>
  <si>
    <t>3160101493</t>
  </si>
  <si>
    <t>3160101712</t>
  </si>
  <si>
    <t>31601011087</t>
  </si>
  <si>
    <t>3160101735</t>
  </si>
  <si>
    <t>32709021064</t>
  </si>
  <si>
    <t>3270902643</t>
  </si>
  <si>
    <t>3270902260</t>
  </si>
  <si>
    <t>3270902335</t>
  </si>
  <si>
    <t>3270902841</t>
  </si>
  <si>
    <t>3270902651</t>
  </si>
  <si>
    <t>3270902459</t>
  </si>
  <si>
    <t>3270902471</t>
  </si>
  <si>
    <t>3270902468</t>
  </si>
  <si>
    <t>3270902467</t>
  </si>
  <si>
    <t>3270902245</t>
  </si>
  <si>
    <t>327090230</t>
  </si>
  <si>
    <t>32709021080</t>
  </si>
  <si>
    <t>3270902842</t>
  </si>
  <si>
    <t>32709021081</t>
  </si>
  <si>
    <t>3270902143</t>
  </si>
  <si>
    <t>3270902444</t>
  </si>
  <si>
    <t>3270902466</t>
  </si>
  <si>
    <t>32709021075</t>
  </si>
  <si>
    <t>3270902348</t>
  </si>
  <si>
    <t>3270902433</t>
  </si>
  <si>
    <t>32709021082</t>
  </si>
  <si>
    <t>3270902257</t>
  </si>
  <si>
    <t>3270902663</t>
  </si>
  <si>
    <t>3270902131</t>
  </si>
  <si>
    <t>3270902843</t>
  </si>
  <si>
    <t>3270902263</t>
  </si>
  <si>
    <t>3270902463</t>
  </si>
  <si>
    <t>3270902493</t>
  </si>
  <si>
    <t>3270902597</t>
  </si>
  <si>
    <t>3270902113</t>
  </si>
  <si>
    <t>3270902712</t>
  </si>
  <si>
    <t>3270902364</t>
  </si>
  <si>
    <t>32709021087</t>
  </si>
  <si>
    <t>3270902426</t>
  </si>
  <si>
    <t>3270902836</t>
  </si>
  <si>
    <t>3270902638</t>
  </si>
  <si>
    <t>3270902323</t>
  </si>
  <si>
    <t>32709021090</t>
  </si>
  <si>
    <t>3270902329</t>
  </si>
  <si>
    <t>3042503260</t>
  </si>
  <si>
    <t>3042503459</t>
  </si>
  <si>
    <t>3042503471</t>
  </si>
  <si>
    <t>3042503460</t>
  </si>
  <si>
    <t>3042503467</t>
  </si>
  <si>
    <t>304250330</t>
  </si>
  <si>
    <t>30425031080</t>
  </si>
  <si>
    <t>3042503571</t>
  </si>
  <si>
    <t>3042503444</t>
  </si>
  <si>
    <t>3042503466</t>
  </si>
  <si>
    <t>3042503433</t>
  </si>
  <si>
    <t>3042503263</t>
  </si>
  <si>
    <t>3042503493</t>
  </si>
  <si>
    <t>3042503712</t>
  </si>
  <si>
    <t>3042503426</t>
  </si>
  <si>
    <t>3042503735</t>
  </si>
  <si>
    <t>3042503329</t>
  </si>
  <si>
    <t>3240503834</t>
  </si>
  <si>
    <t>3240503513</t>
  </si>
  <si>
    <t>3240503335</t>
  </si>
  <si>
    <t>3240503465</t>
  </si>
  <si>
    <t>3240503464</t>
  </si>
  <si>
    <t>3240503648</t>
  </si>
  <si>
    <t>3240503245</t>
  </si>
  <si>
    <t>3240503143</t>
  </si>
  <si>
    <t>3240503257</t>
  </si>
  <si>
    <t>3240503663</t>
  </si>
  <si>
    <t>3240503113</t>
  </si>
  <si>
    <t>3240503330</t>
  </si>
  <si>
    <t>32508011064</t>
  </si>
  <si>
    <t>3250801834</t>
  </si>
  <si>
    <t>3250801260</t>
  </si>
  <si>
    <t>3250801513</t>
  </si>
  <si>
    <t>3250801841</t>
  </si>
  <si>
    <t>3250801651</t>
  </si>
  <si>
    <t>32508011080</t>
  </si>
  <si>
    <t>3250801444</t>
  </si>
  <si>
    <t>3250801433</t>
  </si>
  <si>
    <t>3250801663</t>
  </si>
  <si>
    <t>3250801131</t>
  </si>
  <si>
    <t>3250801843</t>
  </si>
  <si>
    <t>3250801263</t>
  </si>
  <si>
    <t>3250801493</t>
  </si>
  <si>
    <t>3250801712</t>
  </si>
  <si>
    <t>32508011087</t>
  </si>
  <si>
    <t>3250801426</t>
  </si>
  <si>
    <t>3250801836</t>
  </si>
  <si>
    <t>3250801638</t>
  </si>
  <si>
    <t>3250801735</t>
  </si>
  <si>
    <t>32508011090</t>
  </si>
  <si>
    <t>3281004420</t>
  </si>
  <si>
    <t>32810041064</t>
  </si>
  <si>
    <t>3281004643</t>
  </si>
  <si>
    <t>3281004714</t>
  </si>
  <si>
    <t>3281004834</t>
  </si>
  <si>
    <t>3281004260</t>
  </si>
  <si>
    <t>3281004513</t>
  </si>
  <si>
    <t>32810041067</t>
  </si>
  <si>
    <t>3281004666</t>
  </si>
  <si>
    <t>3281004335</t>
  </si>
  <si>
    <t>3281004462</t>
  </si>
  <si>
    <t>3281004841</t>
  </si>
  <si>
    <t>3281004651</t>
  </si>
  <si>
    <t>3281004459</t>
  </si>
  <si>
    <t>3281004471</t>
  </si>
  <si>
    <t>3281004465</t>
  </si>
  <si>
    <t>3281004464</t>
  </si>
  <si>
    <t>3281004460</t>
  </si>
  <si>
    <t>3281004468</t>
  </si>
  <si>
    <t>3281004467</t>
  </si>
  <si>
    <t>3281004716</t>
  </si>
  <si>
    <t>3281004648</t>
  </si>
  <si>
    <t>3281004641</t>
  </si>
  <si>
    <t>3281004642</t>
  </si>
  <si>
    <t>3281004840</t>
  </si>
  <si>
    <t>3281004245</t>
  </si>
  <si>
    <t>32810041079</t>
  </si>
  <si>
    <t>32810041954</t>
  </si>
  <si>
    <t>32810041070</t>
  </si>
  <si>
    <t>3281004535</t>
  </si>
  <si>
    <t>3281004639</t>
  </si>
  <si>
    <t>3281004659</t>
  </si>
  <si>
    <t>328100430</t>
  </si>
  <si>
    <t>32810041080</t>
  </si>
  <si>
    <t>3281004706</t>
  </si>
  <si>
    <t>3281004652</t>
  </si>
  <si>
    <t>3281004571</t>
  </si>
  <si>
    <t>3281004570</t>
  </si>
  <si>
    <t>3281004842</t>
  </si>
  <si>
    <t>32810041072</t>
  </si>
  <si>
    <t>32810041073</t>
  </si>
  <si>
    <t>3281004645</t>
  </si>
  <si>
    <t>3281004333</t>
  </si>
  <si>
    <t>32810041081</t>
  </si>
  <si>
    <t>32810041074</t>
  </si>
  <si>
    <t>3281004511</t>
  </si>
  <si>
    <t>3281004522</t>
  </si>
  <si>
    <t>3281004637</t>
  </si>
  <si>
    <t>3281004143</t>
  </si>
  <si>
    <t>3281004444</t>
  </si>
  <si>
    <t>3281004321</t>
  </si>
  <si>
    <t>3281004466</t>
  </si>
  <si>
    <t>32810041075</t>
  </si>
  <si>
    <t>3281004348</t>
  </si>
  <si>
    <t>3281004433</t>
  </si>
  <si>
    <t>32810041082</t>
  </si>
  <si>
    <t>3281004257</t>
  </si>
  <si>
    <t>3281004663</t>
  </si>
  <si>
    <t>3281004521</t>
  </si>
  <si>
    <t>3281004901</t>
  </si>
  <si>
    <t>3281004131</t>
  </si>
  <si>
    <t>3281004843</t>
  </si>
  <si>
    <t>3281004524</t>
  </si>
  <si>
    <t>32810041077</t>
  </si>
  <si>
    <t>3281004461</t>
  </si>
  <si>
    <t>32810041955</t>
  </si>
  <si>
    <t>3281004640</t>
  </si>
  <si>
    <t>3281004538</t>
  </si>
  <si>
    <t>3281004653</t>
  </si>
  <si>
    <t>3281004263</t>
  </si>
  <si>
    <t>3281004839</t>
  </si>
  <si>
    <t>32810041957</t>
  </si>
  <si>
    <t>3281004463</t>
  </si>
  <si>
    <t>3281004895</t>
  </si>
  <si>
    <t>3281004473</t>
  </si>
  <si>
    <t>3281004203</t>
  </si>
  <si>
    <t>3281004493</t>
  </si>
  <si>
    <t>32810041084</t>
  </si>
  <si>
    <t>3281004597</t>
  </si>
  <si>
    <t>3281004113</t>
  </si>
  <si>
    <t>3281004835</t>
  </si>
  <si>
    <t>3281004363</t>
  </si>
  <si>
    <t>3281004419</t>
  </si>
  <si>
    <t>3281004712</t>
  </si>
  <si>
    <t>32810041086</t>
  </si>
  <si>
    <t>3281004644</t>
  </si>
  <si>
    <t>3281004334</t>
  </si>
  <si>
    <t>3281004259</t>
  </si>
  <si>
    <t>3281004838</t>
  </si>
  <si>
    <t>3281004364</t>
  </si>
  <si>
    <t>32810041087</t>
  </si>
  <si>
    <t>3281004330</t>
  </si>
  <si>
    <t>32810041956</t>
  </si>
  <si>
    <t>3281004426</t>
  </si>
  <si>
    <t>3281004322</t>
  </si>
  <si>
    <t>3281004836</t>
  </si>
  <si>
    <t>3281004638</t>
  </si>
  <si>
    <t>32810041088</t>
  </si>
  <si>
    <t>3281004667</t>
  </si>
  <si>
    <t>32810041089</t>
  </si>
  <si>
    <t>3281004323</t>
  </si>
  <si>
    <t>3281004735</t>
  </si>
  <si>
    <t>32810041090</t>
  </si>
  <si>
    <t>3281004658</t>
  </si>
  <si>
    <t>3281004329</t>
  </si>
  <si>
    <t>3281004527</t>
  </si>
  <si>
    <t>3281004715</t>
  </si>
  <si>
    <t>3281004844</t>
  </si>
  <si>
    <t>3160403260</t>
  </si>
  <si>
    <t>3160403666</t>
  </si>
  <si>
    <t>3160403462</t>
  </si>
  <si>
    <t>31604031068</t>
  </si>
  <si>
    <t>31604031953</t>
  </si>
  <si>
    <t>3160403459</t>
  </si>
  <si>
    <t>3160403471</t>
  </si>
  <si>
    <t>3160403465</t>
  </si>
  <si>
    <t>3160403464</t>
  </si>
  <si>
    <t>3160403460</t>
  </si>
  <si>
    <t>3160403467</t>
  </si>
  <si>
    <t>316040330</t>
  </si>
  <si>
    <t>31604031080</t>
  </si>
  <si>
    <t>3160403511</t>
  </si>
  <si>
    <t>3160403444</t>
  </si>
  <si>
    <t>3160403466</t>
  </si>
  <si>
    <t>3160403433</t>
  </si>
  <si>
    <t>3160403663</t>
  </si>
  <si>
    <t>3160403131</t>
  </si>
  <si>
    <t>3160403461</t>
  </si>
  <si>
    <t>3160403263</t>
  </si>
  <si>
    <t>3160403463</t>
  </si>
  <si>
    <t>3160403493</t>
  </si>
  <si>
    <t>3160403597</t>
  </si>
  <si>
    <t>3160403363</t>
  </si>
  <si>
    <t>3160403712</t>
  </si>
  <si>
    <t>31604031087</t>
  </si>
  <si>
    <t>3160403426</t>
  </si>
  <si>
    <t>3160403836</t>
  </si>
  <si>
    <t>3160403667</t>
  </si>
  <si>
    <t>31604031089</t>
  </si>
  <si>
    <t>3160403735</t>
  </si>
  <si>
    <t>3090402420</t>
  </si>
  <si>
    <t>3090402643</t>
  </si>
  <si>
    <t>3090402260</t>
  </si>
  <si>
    <t>3090402335</t>
  </si>
  <si>
    <t>3090402471</t>
  </si>
  <si>
    <t>3090402468</t>
  </si>
  <si>
    <t>3090402245</t>
  </si>
  <si>
    <t>309040230</t>
  </si>
  <si>
    <t>30904021080</t>
  </si>
  <si>
    <t>3090402842</t>
  </si>
  <si>
    <t>3090402143</t>
  </si>
  <si>
    <t>3090402444</t>
  </si>
  <si>
    <t>30904021075</t>
  </si>
  <si>
    <t>3090402348</t>
  </si>
  <si>
    <t>3090402433</t>
  </si>
  <si>
    <t>3090402257</t>
  </si>
  <si>
    <t>3090402663</t>
  </si>
  <si>
    <t>3090402843</t>
  </si>
  <si>
    <t>3090402263</t>
  </si>
  <si>
    <t>3090402493</t>
  </si>
  <si>
    <t>3090402113</t>
  </si>
  <si>
    <t>3090402712</t>
  </si>
  <si>
    <t>3090402364</t>
  </si>
  <si>
    <t>30904021087</t>
  </si>
  <si>
    <t>3090402426</t>
  </si>
  <si>
    <t>3090402638</t>
  </si>
  <si>
    <t>3090402735</t>
  </si>
  <si>
    <t>30904021090</t>
  </si>
  <si>
    <t>3080615834</t>
  </si>
  <si>
    <t>3080615260</t>
  </si>
  <si>
    <t>3080615513</t>
  </si>
  <si>
    <t>3080615335</t>
  </si>
  <si>
    <t>3080615459</t>
  </si>
  <si>
    <t>3080615460</t>
  </si>
  <si>
    <t>30806151078</t>
  </si>
  <si>
    <t>3080615716</t>
  </si>
  <si>
    <t>3080615641</t>
  </si>
  <si>
    <t>3080615642</t>
  </si>
  <si>
    <t>3080615659</t>
  </si>
  <si>
    <t>3080615652</t>
  </si>
  <si>
    <t>3080615571</t>
  </si>
  <si>
    <t>3080615645</t>
  </si>
  <si>
    <t>3080615333</t>
  </si>
  <si>
    <t>3080615348</t>
  </si>
  <si>
    <t>3080615433</t>
  </si>
  <si>
    <t>3080615257</t>
  </si>
  <si>
    <t>3080615663</t>
  </si>
  <si>
    <t>3080615901</t>
  </si>
  <si>
    <t>3080615640</t>
  </si>
  <si>
    <t>3080615653</t>
  </si>
  <si>
    <t>3080615463</t>
  </si>
  <si>
    <t>3080615203</t>
  </si>
  <si>
    <t>3080615419</t>
  </si>
  <si>
    <t>3080615644</t>
  </si>
  <si>
    <t>3080615334</t>
  </si>
  <si>
    <t>3080615259</t>
  </si>
  <si>
    <t>3080615364</t>
  </si>
  <si>
    <t>3080615330</t>
  </si>
  <si>
    <t>3080615426</t>
  </si>
  <si>
    <t>3080615322</t>
  </si>
  <si>
    <t>3080615329</t>
  </si>
  <si>
    <t>3080615715</t>
  </si>
  <si>
    <t>3080615844</t>
  </si>
  <si>
    <t>3101403834</t>
  </si>
  <si>
    <t>3101403260</t>
  </si>
  <si>
    <t>3101403513</t>
  </si>
  <si>
    <t>3101403335</t>
  </si>
  <si>
    <t>3101403245</t>
  </si>
  <si>
    <t>310140330</t>
  </si>
  <si>
    <t>31014031080</t>
  </si>
  <si>
    <t>3101403143</t>
  </si>
  <si>
    <t>3101403444</t>
  </si>
  <si>
    <t>3101403433</t>
  </si>
  <si>
    <t>3101403257</t>
  </si>
  <si>
    <t>3101403663</t>
  </si>
  <si>
    <t>3101403131</t>
  </si>
  <si>
    <t>3101403263</t>
  </si>
  <si>
    <t>3101403493</t>
  </si>
  <si>
    <t>3101403113</t>
  </si>
  <si>
    <t>3101403712</t>
  </si>
  <si>
    <t>3101403364</t>
  </si>
  <si>
    <t>3101403330</t>
  </si>
  <si>
    <t>3101403836</t>
  </si>
  <si>
    <t>3101403735</t>
  </si>
  <si>
    <t>3170502260</t>
  </si>
  <si>
    <t>3170502462</t>
  </si>
  <si>
    <t>3170502459</t>
  </si>
  <si>
    <t>3170502465</t>
  </si>
  <si>
    <t>3170502464</t>
  </si>
  <si>
    <t>3170502460</t>
  </si>
  <si>
    <t>3170502467</t>
  </si>
  <si>
    <t>3170502466</t>
  </si>
  <si>
    <t>3170502433</t>
  </si>
  <si>
    <t>3170502663</t>
  </si>
  <si>
    <t>3170502597</t>
  </si>
  <si>
    <t>3170502426</t>
  </si>
  <si>
    <t>3170502329</t>
  </si>
  <si>
    <t>3080631834</t>
  </si>
  <si>
    <t>3080631513</t>
  </si>
  <si>
    <t>3080631113</t>
  </si>
  <si>
    <t>3120302834</t>
  </si>
  <si>
    <t>3120302260</t>
  </si>
  <si>
    <t>3120302513</t>
  </si>
  <si>
    <t>3120302335</t>
  </si>
  <si>
    <t>3120302462</t>
  </si>
  <si>
    <t>3120302245</t>
  </si>
  <si>
    <t>312030230</t>
  </si>
  <si>
    <t>31203021081</t>
  </si>
  <si>
    <t>3120302143</t>
  </si>
  <si>
    <t>3120302444</t>
  </si>
  <si>
    <t>3120302433</t>
  </si>
  <si>
    <t>3120302257</t>
  </si>
  <si>
    <t>3120302663</t>
  </si>
  <si>
    <t>3120302131</t>
  </si>
  <si>
    <t>3120302263</t>
  </si>
  <si>
    <t>3120302113</t>
  </si>
  <si>
    <t>3120302712</t>
  </si>
  <si>
    <t>3120302364</t>
  </si>
  <si>
    <t>3120302323</t>
  </si>
  <si>
    <t>3080630834</t>
  </si>
  <si>
    <t>3080630260</t>
  </si>
  <si>
    <t>3080630513</t>
  </si>
  <si>
    <t>3080630462</t>
  </si>
  <si>
    <t>3080630471</t>
  </si>
  <si>
    <t>3080630465</t>
  </si>
  <si>
    <t>3080630464</t>
  </si>
  <si>
    <t>3080630460</t>
  </si>
  <si>
    <t>308063030</t>
  </si>
  <si>
    <t>30806301080</t>
  </si>
  <si>
    <t>30806301081</t>
  </si>
  <si>
    <t>3080630444</t>
  </si>
  <si>
    <t>3080630433</t>
  </si>
  <si>
    <t>30806301082</t>
  </si>
  <si>
    <t>3080630663</t>
  </si>
  <si>
    <t>3080630263</t>
  </si>
  <si>
    <t>3080630493</t>
  </si>
  <si>
    <t>3080630597</t>
  </si>
  <si>
    <t>3080630712</t>
  </si>
  <si>
    <t>30806301087</t>
  </si>
  <si>
    <t>3080630330</t>
  </si>
  <si>
    <t>3080630426</t>
  </si>
  <si>
    <t>3080630323</t>
  </si>
  <si>
    <t>3080630735</t>
  </si>
  <si>
    <t>3220601834</t>
  </si>
  <si>
    <t>3220601513</t>
  </si>
  <si>
    <t>32206011081</t>
  </si>
  <si>
    <t>32206011082</t>
  </si>
  <si>
    <t>3220601663</t>
  </si>
  <si>
    <t>3220601330</t>
  </si>
  <si>
    <t>3220601426</t>
  </si>
  <si>
    <t>3220601323</t>
  </si>
  <si>
    <t>3260401330</t>
  </si>
  <si>
    <t>3260202260</t>
  </si>
  <si>
    <t>3260202471</t>
  </si>
  <si>
    <t>326020230</t>
  </si>
  <si>
    <t>32602021080</t>
  </si>
  <si>
    <t>3260202444</t>
  </si>
  <si>
    <t>3260202433</t>
  </si>
  <si>
    <t>3260202663</t>
  </si>
  <si>
    <t>3260202263</t>
  </si>
  <si>
    <t>3260202493</t>
  </si>
  <si>
    <t>3260202712</t>
  </si>
  <si>
    <t>32602021087</t>
  </si>
  <si>
    <t>3260202836</t>
  </si>
  <si>
    <t>3260202735</t>
  </si>
  <si>
    <t>3250103260</t>
  </si>
  <si>
    <t>3250103666</t>
  </si>
  <si>
    <t>3250103462</t>
  </si>
  <si>
    <t>32501031068</t>
  </si>
  <si>
    <t>3250103459</t>
  </si>
  <si>
    <t>3250103460</t>
  </si>
  <si>
    <t>3250103467</t>
  </si>
  <si>
    <t>32501031954</t>
  </si>
  <si>
    <t>32501031070</t>
  </si>
  <si>
    <t>325010330</t>
  </si>
  <si>
    <t>32501031080</t>
  </si>
  <si>
    <t>32501031072</t>
  </si>
  <si>
    <t>32501031073</t>
  </si>
  <si>
    <t>3250103444</t>
  </si>
  <si>
    <t>3250103466</t>
  </si>
  <si>
    <t>3250103433</t>
  </si>
  <si>
    <t>3250103663</t>
  </si>
  <si>
    <t>3250103131</t>
  </si>
  <si>
    <t>32501031077</t>
  </si>
  <si>
    <t>3250103461</t>
  </si>
  <si>
    <t>32501031955</t>
  </si>
  <si>
    <t>3250103538</t>
  </si>
  <si>
    <t>3250103263</t>
  </si>
  <si>
    <t>3250103895</t>
  </si>
  <si>
    <t>3250103363</t>
  </si>
  <si>
    <t>3250103712</t>
  </si>
  <si>
    <t>3250103838</t>
  </si>
  <si>
    <t>3250103330</t>
  </si>
  <si>
    <t>3250103836</t>
  </si>
  <si>
    <t>3250103667</t>
  </si>
  <si>
    <t>3250103735</t>
  </si>
  <si>
    <t>3280902420</t>
  </si>
  <si>
    <t>32809021064</t>
  </si>
  <si>
    <t>3280902643</t>
  </si>
  <si>
    <t>3280902260</t>
  </si>
  <si>
    <t>3280902651</t>
  </si>
  <si>
    <t>3280902468</t>
  </si>
  <si>
    <t>3280902842</t>
  </si>
  <si>
    <t>32809021075</t>
  </si>
  <si>
    <t>3280902348</t>
  </si>
  <si>
    <t>3280902433</t>
  </si>
  <si>
    <t>3280902663</t>
  </si>
  <si>
    <t>3280902901</t>
  </si>
  <si>
    <t>3280902131</t>
  </si>
  <si>
    <t>3280902843</t>
  </si>
  <si>
    <t>32809021090</t>
  </si>
  <si>
    <t>3120102260</t>
  </si>
  <si>
    <t>3120102459</t>
  </si>
  <si>
    <t>3120102467</t>
  </si>
  <si>
    <t>312010230</t>
  </si>
  <si>
    <t>3120102444</t>
  </si>
  <si>
    <t>3120102466</t>
  </si>
  <si>
    <t>3120102433</t>
  </si>
  <si>
    <t>3120102131</t>
  </si>
  <si>
    <t>3120102263</t>
  </si>
  <si>
    <t>3120102463</t>
  </si>
  <si>
    <t>3120102712</t>
  </si>
  <si>
    <t>3120102836</t>
  </si>
  <si>
    <t>31201021089</t>
  </si>
  <si>
    <t>3120102329</t>
  </si>
  <si>
    <t>3280202420</t>
  </si>
  <si>
    <t>32802021075</t>
  </si>
  <si>
    <t>3280202843</t>
  </si>
  <si>
    <t>3280202638</t>
  </si>
  <si>
    <t>31010021064</t>
  </si>
  <si>
    <t>3101002260</t>
  </si>
  <si>
    <t>3101002841</t>
  </si>
  <si>
    <t>3101002651</t>
  </si>
  <si>
    <t>3101002471</t>
  </si>
  <si>
    <t>3101002433</t>
  </si>
  <si>
    <t>3101002663</t>
  </si>
  <si>
    <t>3101002131</t>
  </si>
  <si>
    <t>3101002843</t>
  </si>
  <si>
    <t>3101002493</t>
  </si>
  <si>
    <t>31010021087</t>
  </si>
  <si>
    <t>3101002426</t>
  </si>
  <si>
    <t>3101002836</t>
  </si>
  <si>
    <t>3101002638</t>
  </si>
  <si>
    <t>3101002735</t>
  </si>
  <si>
    <t>31010021090</t>
  </si>
  <si>
    <t>3190703335</t>
  </si>
  <si>
    <t>3190703245</t>
  </si>
  <si>
    <t>31907031081</t>
  </si>
  <si>
    <t>3190703143</t>
  </si>
  <si>
    <t>3190703433</t>
  </si>
  <si>
    <t>31907031082</t>
  </si>
  <si>
    <t>3190703257</t>
  </si>
  <si>
    <t>3190703113</t>
  </si>
  <si>
    <t>3190703364</t>
  </si>
  <si>
    <t>3190703426</t>
  </si>
  <si>
    <t>3190703323</t>
  </si>
  <si>
    <t>3200201260</t>
  </si>
  <si>
    <t>3200201513</t>
  </si>
  <si>
    <t>320020130</t>
  </si>
  <si>
    <t>32002011080</t>
  </si>
  <si>
    <t>3200201444</t>
  </si>
  <si>
    <t>3200201433</t>
  </si>
  <si>
    <t>3200201663</t>
  </si>
  <si>
    <t>3200201263</t>
  </si>
  <si>
    <t>3200201712</t>
  </si>
  <si>
    <t>3200201330</t>
  </si>
  <si>
    <t>3150403260</t>
  </si>
  <si>
    <t>3150403666</t>
  </si>
  <si>
    <t>31504031068</t>
  </si>
  <si>
    <t>3150403459</t>
  </si>
  <si>
    <t>3150403471</t>
  </si>
  <si>
    <t>3150403465</t>
  </si>
  <si>
    <t>3150403464</t>
  </si>
  <si>
    <t>3150403467</t>
  </si>
  <si>
    <t>3150403648</t>
  </si>
  <si>
    <t>315040330</t>
  </si>
  <si>
    <t>31504031080</t>
  </si>
  <si>
    <t>3150403444</t>
  </si>
  <si>
    <t>3150403466</t>
  </si>
  <si>
    <t>3150403433</t>
  </si>
  <si>
    <t>3150403663</t>
  </si>
  <si>
    <t>3150403131</t>
  </si>
  <si>
    <t>3150403461</t>
  </si>
  <si>
    <t>3150403263</t>
  </si>
  <si>
    <t>3150403493</t>
  </si>
  <si>
    <t>3150403363</t>
  </si>
  <si>
    <t>3150403712</t>
  </si>
  <si>
    <t>31504031087</t>
  </si>
  <si>
    <t>3150403836</t>
  </si>
  <si>
    <t>3150403638</t>
  </si>
  <si>
    <t>3150403667</t>
  </si>
  <si>
    <t>3150403735</t>
  </si>
  <si>
    <t>3150403658</t>
  </si>
  <si>
    <t>3102002260</t>
  </si>
  <si>
    <t>310200230</t>
  </si>
  <si>
    <t>31020021080</t>
  </si>
  <si>
    <t>3102002444</t>
  </si>
  <si>
    <t>3102002433</t>
  </si>
  <si>
    <t>3102002663</t>
  </si>
  <si>
    <t>3102002131</t>
  </si>
  <si>
    <t>3102002263</t>
  </si>
  <si>
    <t>3102002493</t>
  </si>
  <si>
    <t>3102002712</t>
  </si>
  <si>
    <t>31020021087</t>
  </si>
  <si>
    <t>3102002836</t>
  </si>
  <si>
    <t>3102002735</t>
  </si>
  <si>
    <t>3230602834</t>
  </si>
  <si>
    <t>3230602513</t>
  </si>
  <si>
    <t>3230602335</t>
  </si>
  <si>
    <t>3230602245</t>
  </si>
  <si>
    <t>32306021081</t>
  </si>
  <si>
    <t>3230602143</t>
  </si>
  <si>
    <t>3230602433</t>
  </si>
  <si>
    <t>32306021082</t>
  </si>
  <si>
    <t>3230602257</t>
  </si>
  <si>
    <t>3230602663</t>
  </si>
  <si>
    <t>3230602113</t>
  </si>
  <si>
    <t>3230602364</t>
  </si>
  <si>
    <t>3230602330</t>
  </si>
  <si>
    <t>3230602426</t>
  </si>
  <si>
    <t>3230602323</t>
  </si>
  <si>
    <t>3170102471</t>
  </si>
  <si>
    <t>3170102663</t>
  </si>
  <si>
    <t>3170102493</t>
  </si>
  <si>
    <t>31701021087</t>
  </si>
  <si>
    <t>3170102735</t>
  </si>
  <si>
    <t>3190603260</t>
  </si>
  <si>
    <t>3190603471</t>
  </si>
  <si>
    <t>31906031080</t>
  </si>
  <si>
    <t>3190603444</t>
  </si>
  <si>
    <t>3190603433</t>
  </si>
  <si>
    <t>3190603663</t>
  </si>
  <si>
    <t>3190603131</t>
  </si>
  <si>
    <t>3190603263</t>
  </si>
  <si>
    <t>3190603493</t>
  </si>
  <si>
    <t>3190603712</t>
  </si>
  <si>
    <t>31906031087</t>
  </si>
  <si>
    <t>3190603836</t>
  </si>
  <si>
    <t>3190603735</t>
  </si>
  <si>
    <t>3130701260</t>
  </si>
  <si>
    <t>3130701471</t>
  </si>
  <si>
    <t>313070130</t>
  </si>
  <si>
    <t>31307011080</t>
  </si>
  <si>
    <t>3130701444</t>
  </si>
  <si>
    <t>3130701433</t>
  </si>
  <si>
    <t>3130701663</t>
  </si>
  <si>
    <t>3130701263</t>
  </si>
  <si>
    <t>3130701493</t>
  </si>
  <si>
    <t>3130701712</t>
  </si>
  <si>
    <t>31307011087</t>
  </si>
  <si>
    <t>3130701735</t>
  </si>
  <si>
    <t>3240203834</t>
  </si>
  <si>
    <t>3240203260</t>
  </si>
  <si>
    <t>3240203513</t>
  </si>
  <si>
    <t>3240203471</t>
  </si>
  <si>
    <t>3240203245</t>
  </si>
  <si>
    <t>324020330</t>
  </si>
  <si>
    <t>32402031080</t>
  </si>
  <si>
    <t>3240203143</t>
  </si>
  <si>
    <t>3240203444</t>
  </si>
  <si>
    <t>3240203433</t>
  </si>
  <si>
    <t>3240203257</t>
  </si>
  <si>
    <t>3240203663</t>
  </si>
  <si>
    <t>3240203131</t>
  </si>
  <si>
    <t>3240203263</t>
  </si>
  <si>
    <t>3240203493</t>
  </si>
  <si>
    <t>3240203113</t>
  </si>
  <si>
    <t>3240203364</t>
  </si>
  <si>
    <t>32402031087</t>
  </si>
  <si>
    <t>3240203330</t>
  </si>
  <si>
    <t>3240203836</t>
  </si>
  <si>
    <t>3240203735</t>
  </si>
  <si>
    <t>3010501420</t>
  </si>
  <si>
    <t>30105011064</t>
  </si>
  <si>
    <t>3010501643</t>
  </si>
  <si>
    <t>3010501714</t>
  </si>
  <si>
    <t>3010501834</t>
  </si>
  <si>
    <t>3010501260</t>
  </si>
  <si>
    <t>3010501513</t>
  </si>
  <si>
    <t>30105011067</t>
  </si>
  <si>
    <t>3010501666</t>
  </si>
  <si>
    <t>3010501335</t>
  </si>
  <si>
    <t>3010501462</t>
  </si>
  <si>
    <t>30105011068</t>
  </si>
  <si>
    <t>30105011953</t>
  </si>
  <si>
    <t>3010501841</t>
  </si>
  <si>
    <t>3010501651</t>
  </si>
  <si>
    <t>30105011069</t>
  </si>
  <si>
    <t>3010501459</t>
  </si>
  <si>
    <t>3010501471</t>
  </si>
  <si>
    <t>3010501465</t>
  </si>
  <si>
    <t>3010501464</t>
  </si>
  <si>
    <t>3010501460</t>
  </si>
  <si>
    <t>3010501468</t>
  </si>
  <si>
    <t>3010501467</t>
  </si>
  <si>
    <t>30105011078</t>
  </si>
  <si>
    <t>3010501716</t>
  </si>
  <si>
    <t>3010501648</t>
  </si>
  <si>
    <t>30105011958</t>
  </si>
  <si>
    <t>3010501641</t>
  </si>
  <si>
    <t>3010501642</t>
  </si>
  <si>
    <t>3010501840</t>
  </si>
  <si>
    <t>3010501245</t>
  </si>
  <si>
    <t>30105011079</t>
  </si>
  <si>
    <t>30105011954</t>
  </si>
  <si>
    <t>30105011070</t>
  </si>
  <si>
    <t>3010501535</t>
  </si>
  <si>
    <t>3010501639</t>
  </si>
  <si>
    <t>3010501659</t>
  </si>
  <si>
    <t>301050130</t>
  </si>
  <si>
    <t>30105011080</t>
  </si>
  <si>
    <t>3010501706</t>
  </si>
  <si>
    <t>3010501652</t>
  </si>
  <si>
    <t>3010501571</t>
  </si>
  <si>
    <t>3010501570</t>
  </si>
  <si>
    <t>3010501842</t>
  </si>
  <si>
    <t>30105011072</t>
  </si>
  <si>
    <t>30105011073</t>
  </si>
  <si>
    <t>3010501645</t>
  </si>
  <si>
    <t>3010501333</t>
  </si>
  <si>
    <t>30105011081</t>
  </si>
  <si>
    <t>30105011074</t>
  </si>
  <si>
    <t>3010501511</t>
  </si>
  <si>
    <t>3010501522</t>
  </si>
  <si>
    <t>3010501637</t>
  </si>
  <si>
    <t>3010501143</t>
  </si>
  <si>
    <t>3010501444</t>
  </si>
  <si>
    <t>3010501321</t>
  </si>
  <si>
    <t>3010501466</t>
  </si>
  <si>
    <t>30105011075</t>
  </si>
  <si>
    <t>3010501348</t>
  </si>
  <si>
    <t>3010501433</t>
  </si>
  <si>
    <t>30105011082</t>
  </si>
  <si>
    <t>3010501257</t>
  </si>
  <si>
    <t>3010501663</t>
  </si>
  <si>
    <t>3010501521</t>
  </si>
  <si>
    <t>3010501901</t>
  </si>
  <si>
    <t>3010501131</t>
  </si>
  <si>
    <t>3010501843</t>
  </si>
  <si>
    <t>3010501524</t>
  </si>
  <si>
    <t>30105011077</t>
  </si>
  <si>
    <t>3010501461</t>
  </si>
  <si>
    <t>30105011955</t>
  </si>
  <si>
    <t>3010501640</t>
  </si>
  <si>
    <t>3010501538</t>
  </si>
  <si>
    <t>3010501653</t>
  </si>
  <si>
    <t>3010501263</t>
  </si>
  <si>
    <t>3010501839</t>
  </si>
  <si>
    <t>30105011957</t>
  </si>
  <si>
    <t>3010501463</t>
  </si>
  <si>
    <t>3010501895</t>
  </si>
  <si>
    <t>3010501473</t>
  </si>
  <si>
    <t>3010501203</t>
  </si>
  <si>
    <t>3010501493</t>
  </si>
  <si>
    <t>30105011084</t>
  </si>
  <si>
    <t>3010501597</t>
  </si>
  <si>
    <t>3010501113</t>
  </si>
  <si>
    <t>3010501835</t>
  </si>
  <si>
    <t>3010501363</t>
  </si>
  <si>
    <t>3010501419</t>
  </si>
  <si>
    <t>3010501712</t>
  </si>
  <si>
    <t>30105011086</t>
  </si>
  <si>
    <t>3010501644</t>
  </si>
  <si>
    <t>3010501334</t>
  </si>
  <si>
    <t>3010501259</t>
  </si>
  <si>
    <t>3010501838</t>
  </si>
  <si>
    <t>3010501364</t>
  </si>
  <si>
    <t>30105011087</t>
  </si>
  <si>
    <t>3010501330</t>
  </si>
  <si>
    <t>30105011956</t>
  </si>
  <si>
    <t>3010501426</t>
  </si>
  <si>
    <t>3010501322</t>
  </si>
  <si>
    <t>3010501638</t>
  </si>
  <si>
    <t>30105011088</t>
  </si>
  <si>
    <t>3010501667</t>
  </si>
  <si>
    <t>30105011089</t>
  </si>
  <si>
    <t>3010501323</t>
  </si>
  <si>
    <t>3010501735</t>
  </si>
  <si>
    <t>30105011090</t>
  </si>
  <si>
    <t>3010501658</t>
  </si>
  <si>
    <t>3010501329</t>
  </si>
  <si>
    <t>3010501527</t>
  </si>
  <si>
    <t>3010501715</t>
  </si>
  <si>
    <t>3010501844</t>
  </si>
  <si>
    <t>باتخفیف</t>
  </si>
  <si>
    <t>سطح</t>
  </si>
  <si>
    <t>اخلاق کاربردی(پژوهشگاه علوم و فرهنگ اسلامی)</t>
  </si>
  <si>
    <t xml:space="preserve">اصول فقه مظفر </t>
  </si>
  <si>
    <t>اصول و قواعد فقه الحدیث(محمد حسر ربانی)</t>
  </si>
  <si>
    <t>مکاسب جلد1(شیخ انصاری)</t>
  </si>
  <si>
    <t>تاریخ تشیع جلد1و2(گروه تاریخ پژوهشگاه)</t>
  </si>
  <si>
    <t>تاریخ خلفا(تالیف مرکز)</t>
  </si>
  <si>
    <t>تاریخ خلفا(رسول جعفریان)</t>
  </si>
  <si>
    <t>تاریخ سیاسی غیبت امام دوازدهم(تقی آیت اللهی)</t>
  </si>
  <si>
    <t>تاريخ الادب العربي حتي نهايه العصر العباسي(آقاي آذرشب</t>
  </si>
  <si>
    <t>تاريخ فقه و فقها( حبيب اله عظيمي)</t>
  </si>
  <si>
    <t>تحلیل ادبی نهج البلاغه و صحیفه سجادیه(بابک عشایری)</t>
  </si>
  <si>
    <t>تلخیص التمهید جلد 1و2(معرفت)</t>
  </si>
  <si>
    <t>جامعه شناسی جنسیت(حسین بستان)</t>
  </si>
  <si>
    <t>جریان شناسی دفاع از حقوق زنان(شفیعی سروستانی)</t>
  </si>
  <si>
    <t>جزوه فلسفه دین و مسائل جدید کلامی(رشته فلسفه)</t>
  </si>
  <si>
    <t>جزوه فلسفه دین و مسائل جدید کلامی(رشته کلام)</t>
  </si>
  <si>
    <t>خدمات متقابل اسلام و ایران(شهید مطهری)</t>
  </si>
  <si>
    <t>دانش حدیث(جمعی از اساتید دانشکده علوم حدیث)</t>
  </si>
  <si>
    <t>درآمدی بر دانش مفردات قرآن(طیب حسینی)</t>
  </si>
  <si>
    <t>درآمدی بر فلسفه علم(آقای حبیبی)</t>
  </si>
  <si>
    <t>درآمدی بر نظام حکمت صدرایی(بخش علم النفس)آقای عبودیت</t>
  </si>
  <si>
    <t>درسنامه علم النفس فلسفی(آقای فیاضی)</t>
  </si>
  <si>
    <t>دروس تمهیدیه فی القواعد الفقهیه(آقای ایروانی)</t>
  </si>
  <si>
    <t xml:space="preserve">دروس تمهيديه في الفقه الاستدلالي جلد1 </t>
  </si>
  <si>
    <t>دروس تمهيديه في الفقه الاستدلالي جلد2</t>
  </si>
  <si>
    <t>دروس تمهيديه في الفقه الاستدلالي جلد3</t>
  </si>
  <si>
    <t>دروس فی العقائد الخاصه الشیعه(مهدی فرمانیان)</t>
  </si>
  <si>
    <t>درآمدی بر معرفت شناسی(آقای فیاضی)</t>
  </si>
  <si>
    <t>دولت عثمانی از اقتدار تا انحلال(ترجمه رسول جعفريان)</t>
  </si>
  <si>
    <t>روش شناسي تفسير قرآن(زيرنظر محمود رجبي)</t>
  </si>
  <si>
    <t>روش فهم حديث(اقاي مسعودي)</t>
  </si>
  <si>
    <t>سرزمین اسلام(گلی زواره)</t>
  </si>
  <si>
    <t>سنت های تاریخی در قرآن و روایات(سیدمحمد نقیب)</t>
  </si>
  <si>
    <t>صورتبندی مطالعات زنان در جهان اسلام(محمد پزشکی)</t>
  </si>
  <si>
    <t>صیانه القرآن(معرفت)</t>
  </si>
  <si>
    <t>عباسيان از بعثت تا خلافت(محد اله اكبري)</t>
  </si>
  <si>
    <t>فلسفه اخلاق(آقای معلمی)</t>
  </si>
  <si>
    <t>فلسفه تطبیقی(آقای معلمی)</t>
  </si>
  <si>
    <t>فمنیسم تاریخچه، نظریات و گرایشها نقد2(نرجس رودگر)</t>
  </si>
  <si>
    <t>قرآن و کتاب مقدس(مهراب صادق نیا)</t>
  </si>
  <si>
    <t>قرآن و مستشرقان(محمد حسین زمانی)</t>
  </si>
  <si>
    <t>کشف المراد(علامه حلی)</t>
  </si>
  <si>
    <t>کلیات فی علم الرجال(آیت اله سبحانی)</t>
  </si>
  <si>
    <t>گونه شناسي انديشه منجي موعود در اديان(دانشگاه اديان)</t>
  </si>
  <si>
    <t>مبانی منطق جدید(لطف الله نبوي)</t>
  </si>
  <si>
    <t>متن عربی نوع چهلم الاتقان فی علوم القرآن(سیوطی)</t>
  </si>
  <si>
    <t>مطالعات اسلامی در غرب(محسن الویری)</t>
  </si>
  <si>
    <t>معناشناسی بلاغی قرآن (فصل اول)بابک عشایری</t>
  </si>
  <si>
    <t>مغالطات(علي اصغر خندان)</t>
  </si>
  <si>
    <t>مقدمه علم حقوق(آقای دانش پژوه)</t>
  </si>
  <si>
    <t>مكاتب تفسيری جلد1و2(آقاي بابايي)</t>
  </si>
  <si>
    <t>منزلت عقلی در هندسه معرفت دینی(جوادی آملی)</t>
  </si>
  <si>
    <t>منطق تفسير قرآن1(رضا اصفهاني</t>
  </si>
  <si>
    <t>منطق فهم حدیث(سید کاظم طباطبایی)</t>
  </si>
  <si>
    <t>مواضع سیاسی ائمه در قبال بنی امیه(حسین عبدالمحمدی)</t>
  </si>
  <si>
    <t>ميراث ماندگار ادب شيعي(قاسم مختاري)</t>
  </si>
  <si>
    <t>نبوت ( شهید مطهری)</t>
  </si>
  <si>
    <t>نصوص القرآنیه المعاصره(آقاي فتحي)</t>
  </si>
  <si>
    <t>نهضت های دینی(علی اصغر حلبی)</t>
  </si>
  <si>
    <t>وقفات مع الشعر الحدیث(جنتی فر-فیض الاسلام)</t>
  </si>
  <si>
    <t>وقفات مع النثر الجديد(جنتي فر -فيض الاسلام)</t>
  </si>
  <si>
    <t>سیره رسول خدا و اهل بیت (علیهماالسلام(در دست تالیف)</t>
  </si>
  <si>
    <t>منابع تاریخ اسلام(رسول جعفریان)</t>
  </si>
  <si>
    <t>علم تاریخ در گستره تمدن اسلامی(آیینه وند)</t>
  </si>
  <si>
    <t>تخفیف</t>
  </si>
  <si>
    <t>دروس في علم الاصول حلقه ثانیه</t>
  </si>
  <si>
    <t>دروس في علم الاصول حلقه ثالثه</t>
  </si>
  <si>
    <t>کدمدرسه کدکتاب</t>
  </si>
  <si>
    <t>1944</t>
  </si>
  <si>
    <t>576</t>
  </si>
  <si>
    <t>1945</t>
  </si>
  <si>
    <t>1920</t>
  </si>
  <si>
    <t>664</t>
  </si>
  <si>
    <t>857</t>
  </si>
  <si>
    <t>1265</t>
  </si>
  <si>
    <t>661</t>
  </si>
  <si>
    <t>1921</t>
  </si>
  <si>
    <t>1922</t>
  </si>
  <si>
    <t>79</t>
  </si>
  <si>
    <t>92</t>
  </si>
  <si>
    <t>71</t>
  </si>
  <si>
    <t>1924</t>
  </si>
  <si>
    <t>1741</t>
  </si>
  <si>
    <t>1923</t>
  </si>
  <si>
    <t>54</t>
  </si>
  <si>
    <t>49</t>
  </si>
  <si>
    <t>35</t>
  </si>
  <si>
    <t>869</t>
  </si>
  <si>
    <t>971</t>
  </si>
  <si>
    <t>96</t>
  </si>
  <si>
    <t>1925</t>
  </si>
  <si>
    <t>1946</t>
  </si>
  <si>
    <t>1947</t>
  </si>
  <si>
    <t>1948</t>
  </si>
  <si>
    <t>1949</t>
  </si>
  <si>
    <t>1950</t>
  </si>
  <si>
    <t>1951</t>
  </si>
  <si>
    <t>1952</t>
  </si>
  <si>
    <t>85</t>
  </si>
  <si>
    <t>430</t>
  </si>
  <si>
    <t>10</t>
  </si>
  <si>
    <t>1064</t>
  </si>
  <si>
    <t>643</t>
  </si>
  <si>
    <t>714</t>
  </si>
  <si>
    <t>834</t>
  </si>
  <si>
    <t>260</t>
  </si>
  <si>
    <t>513</t>
  </si>
  <si>
    <t>1067</t>
  </si>
  <si>
    <t>666</t>
  </si>
  <si>
    <t>335</t>
  </si>
  <si>
    <t>462</t>
  </si>
  <si>
    <t>2108</t>
  </si>
  <si>
    <t>1068</t>
  </si>
  <si>
    <t>841</t>
  </si>
  <si>
    <t>651</t>
  </si>
  <si>
    <t>1069</t>
  </si>
  <si>
    <t>459</t>
  </si>
  <si>
    <t>1953</t>
  </si>
  <si>
    <t>471</t>
  </si>
  <si>
    <t>465</t>
  </si>
  <si>
    <t>464</t>
  </si>
  <si>
    <t>460</t>
  </si>
  <si>
    <t>468</t>
  </si>
  <si>
    <t>1078</t>
  </si>
  <si>
    <t>716</t>
  </si>
  <si>
    <t>648</t>
  </si>
  <si>
    <t>1079</t>
  </si>
  <si>
    <t>1070</t>
  </si>
  <si>
    <t>535</t>
  </si>
  <si>
    <t>639</t>
  </si>
  <si>
    <t>641</t>
  </si>
  <si>
    <t>642</t>
  </si>
  <si>
    <t>840</t>
  </si>
  <si>
    <t>245</t>
  </si>
  <si>
    <t>659</t>
  </si>
  <si>
    <t>30</t>
  </si>
  <si>
    <t>1080</t>
  </si>
  <si>
    <t>706</t>
  </si>
  <si>
    <t>652</t>
  </si>
  <si>
    <t>571</t>
  </si>
  <si>
    <t>570</t>
  </si>
  <si>
    <t>842</t>
  </si>
  <si>
    <t>1072</t>
  </si>
  <si>
    <t>1073</t>
  </si>
  <si>
    <t>645</t>
  </si>
  <si>
    <t>333</t>
  </si>
  <si>
    <t>1081</t>
  </si>
  <si>
    <t>1074</t>
  </si>
  <si>
    <t>522</t>
  </si>
  <si>
    <t>637</t>
  </si>
  <si>
    <t>444</t>
  </si>
  <si>
    <t>321</t>
  </si>
  <si>
    <t>467</t>
  </si>
  <si>
    <t>1075</t>
  </si>
  <si>
    <t>143</t>
  </si>
  <si>
    <t>348</t>
  </si>
  <si>
    <t>1082</t>
  </si>
  <si>
    <t>433</t>
  </si>
  <si>
    <t>434</t>
  </si>
  <si>
    <t>435</t>
  </si>
  <si>
    <t>663</t>
  </si>
  <si>
    <t>257</t>
  </si>
  <si>
    <t>258</t>
  </si>
  <si>
    <t>466</t>
  </si>
  <si>
    <t>521</t>
  </si>
  <si>
    <t>901</t>
  </si>
  <si>
    <t>131</t>
  </si>
  <si>
    <t>843</t>
  </si>
  <si>
    <t>524</t>
  </si>
  <si>
    <t>1077</t>
  </si>
  <si>
    <t>461</t>
  </si>
  <si>
    <t>640</t>
  </si>
  <si>
    <t>538</t>
  </si>
  <si>
    <t>653</t>
  </si>
  <si>
    <t>263</t>
  </si>
  <si>
    <t>839</t>
  </si>
  <si>
    <t>463</t>
  </si>
  <si>
    <t>895</t>
  </si>
  <si>
    <t>473</t>
  </si>
  <si>
    <t>203</t>
  </si>
  <si>
    <t>493</t>
  </si>
  <si>
    <t>1084</t>
  </si>
  <si>
    <t>597</t>
  </si>
  <si>
    <t>113</t>
  </si>
  <si>
    <t>835</t>
  </si>
  <si>
    <t>363</t>
  </si>
  <si>
    <t>419</t>
  </si>
  <si>
    <t>712</t>
  </si>
  <si>
    <t>1086</t>
  </si>
  <si>
    <t>644</t>
  </si>
  <si>
    <t>334</t>
  </si>
  <si>
    <t>259</t>
  </si>
  <si>
    <t>838</t>
  </si>
  <si>
    <t>364</t>
  </si>
  <si>
    <t>1087</t>
  </si>
  <si>
    <t>426</t>
  </si>
  <si>
    <t>322</t>
  </si>
  <si>
    <t>836</t>
  </si>
  <si>
    <t>638</t>
  </si>
  <si>
    <t>1088</t>
  </si>
  <si>
    <t>667</t>
  </si>
  <si>
    <t>1089</t>
  </si>
  <si>
    <t>323</t>
  </si>
  <si>
    <t>735</t>
  </si>
  <si>
    <t>1090</t>
  </si>
  <si>
    <t>658</t>
  </si>
  <si>
    <t>329</t>
  </si>
  <si>
    <t>527</t>
  </si>
  <si>
    <t>715</t>
  </si>
  <si>
    <t>844</t>
  </si>
  <si>
    <t>420</t>
  </si>
  <si>
    <t>1954</t>
  </si>
  <si>
    <t>1955</t>
  </si>
  <si>
    <t>1956</t>
  </si>
  <si>
    <t>1957</t>
  </si>
  <si>
    <t>1958</t>
  </si>
  <si>
    <t>کاهش/افزایش تعداد</t>
  </si>
  <si>
    <t>ترکیبی</t>
  </si>
  <si>
    <t>ترکیب</t>
  </si>
  <si>
    <t>اردبیل/هاجر</t>
  </si>
  <si>
    <t>اردبیل/سایر</t>
  </si>
  <si>
    <t>اصفهان/هاجر</t>
  </si>
  <si>
    <t>اصفهان/سایر</t>
  </si>
  <si>
    <t>البرز/هاجر</t>
  </si>
  <si>
    <t>البرز/سایر</t>
  </si>
  <si>
    <t>ایلام/هاجر</t>
  </si>
  <si>
    <t>ایلام/سایر</t>
  </si>
  <si>
    <t>آذربایجان شرقی/هاجر</t>
  </si>
  <si>
    <t>آذربایجان شرقی/سایر</t>
  </si>
  <si>
    <t>آذربایجان غربی/هاجر</t>
  </si>
  <si>
    <t>آذربایجان غربی/سایر</t>
  </si>
  <si>
    <t>بوشهر/هاجر</t>
  </si>
  <si>
    <t>بوشهر/سایر</t>
  </si>
  <si>
    <t>تهران/هاجر</t>
  </si>
  <si>
    <t>تهران/سایر</t>
  </si>
  <si>
    <t>چهارمحال و بختیاری/هاجر</t>
  </si>
  <si>
    <t>چهارمحال و بختیاری/سایر</t>
  </si>
  <si>
    <t>خوزستان/هاجر</t>
  </si>
  <si>
    <t>خوزستان/سایر</t>
  </si>
  <si>
    <t>زنجان/هاجر</t>
  </si>
  <si>
    <t>زنجان/سایر</t>
  </si>
  <si>
    <t>سمنان/هاجر</t>
  </si>
  <si>
    <t>سمنان/سایر</t>
  </si>
  <si>
    <t>سیستان و بلوچستان/هاجر</t>
  </si>
  <si>
    <t>سیستان و بلوچستان/سایر</t>
  </si>
  <si>
    <t>فارس/هاجر</t>
  </si>
  <si>
    <t>فارس/سایر</t>
  </si>
  <si>
    <t>قزوین/هاجر</t>
  </si>
  <si>
    <t>قزوین/سایر</t>
  </si>
  <si>
    <t>قم/هاجر</t>
  </si>
  <si>
    <t>قم/سایر</t>
  </si>
  <si>
    <t>کردستان/هاجر</t>
  </si>
  <si>
    <t>کردستان/سایر</t>
  </si>
  <si>
    <t>کرمان/هاجر</t>
  </si>
  <si>
    <t>کرمان/سایر</t>
  </si>
  <si>
    <t>کرمانشاه/هاجر</t>
  </si>
  <si>
    <t>کرمانشاه/سایر</t>
  </si>
  <si>
    <t>کهگیلویه و بویراحمد/هاجر</t>
  </si>
  <si>
    <t>کهگیلویه و بویراحمد/سایر</t>
  </si>
  <si>
    <t>گلستان/هاجر</t>
  </si>
  <si>
    <t>گلستان/سایر</t>
  </si>
  <si>
    <t>گیلان/هاجر</t>
  </si>
  <si>
    <t>گیلان/سایر</t>
  </si>
  <si>
    <t>لرستان/هاجر</t>
  </si>
  <si>
    <t>لرستان/سایر</t>
  </si>
  <si>
    <t>مازندران/هاجر</t>
  </si>
  <si>
    <t>مازندران/سایر</t>
  </si>
  <si>
    <t>مرکزی/هاجر</t>
  </si>
  <si>
    <t>مرکزی/سایر</t>
  </si>
  <si>
    <t>هرمزگان/هاجر</t>
  </si>
  <si>
    <t>هرمزگان/سایر</t>
  </si>
  <si>
    <t>همدان/هاجر</t>
  </si>
  <si>
    <t>همدان/سایر</t>
  </si>
  <si>
    <t>یزد/هاجر</t>
  </si>
  <si>
    <t>یزد/سایر</t>
  </si>
  <si>
    <t>اردبیل/آموزش و پرورش</t>
  </si>
  <si>
    <t>اصفهان/آموزش و پرورش</t>
  </si>
  <si>
    <t>البرز/آموزش و پرورش</t>
  </si>
  <si>
    <t>ایلام/آموزش و پرورش</t>
  </si>
  <si>
    <t>آذربایجان شرقی/آموزش و پرورش</t>
  </si>
  <si>
    <t>آذربایجان غربی/آموزش و پرورش</t>
  </si>
  <si>
    <t>بوشهر/آموزش و پرورش</t>
  </si>
  <si>
    <t>تهران/آموزش و پرورش</t>
  </si>
  <si>
    <t>چهارمحال و بختیاری/آموزش و پرورش</t>
  </si>
  <si>
    <t>خوزستان/آموزش و پرورش</t>
  </si>
  <si>
    <t>زنجان/آموزش و پرورش</t>
  </si>
  <si>
    <t>سمنان/آموزش و پرورش</t>
  </si>
  <si>
    <t>سیستان و بلوچستان/آموزش و پرورش</t>
  </si>
  <si>
    <t>فارس/آموزش و پرورش</t>
  </si>
  <si>
    <t>قزوین/آموزش و پرورش</t>
  </si>
  <si>
    <t>قم/آموزش و پرورش</t>
  </si>
  <si>
    <t>کردستان/آموزش و پرورش</t>
  </si>
  <si>
    <t>کرمان/آموزش و پرورش</t>
  </si>
  <si>
    <t>کرمانشاه/آموزش و پرورش</t>
  </si>
  <si>
    <t>کهگیلویه و بویراحمد/آموزش و پرورش</t>
  </si>
  <si>
    <t>گلستان/آموزش و پرورش</t>
  </si>
  <si>
    <t>گیلان/آموزش و پرورش</t>
  </si>
  <si>
    <t>لرستان/آموزش و پرورش</t>
  </si>
  <si>
    <t>مازندران/آموزش و پرورش</t>
  </si>
  <si>
    <t>مرکزی/آموزش و پرورش</t>
  </si>
  <si>
    <t>هرمزگان/آموزش و پرورش</t>
  </si>
  <si>
    <t>همدان/آموزش و پرورش</t>
  </si>
  <si>
    <t>یزد/آموزش و پرورش</t>
  </si>
  <si>
    <t>جمع قابل پرداخت</t>
  </si>
  <si>
    <t>یدهکار</t>
  </si>
  <si>
    <t>بستانکار</t>
  </si>
  <si>
    <t>مانده</t>
  </si>
  <si>
    <t xml:space="preserve"> خلخال الزهراء(عليهاالسلام)</t>
  </si>
  <si>
    <t xml:space="preserve"> گرمي ولي عصر(عجل الله تعالي فرجه)</t>
  </si>
  <si>
    <t xml:space="preserve"> گرمي ولي عصر(عجل الله تعالي فرجه) سطح 3</t>
  </si>
  <si>
    <t>اردبيل الزهراء(عليهاالسلام)</t>
  </si>
  <si>
    <t>اردبيل مرکز تخصصي حضرت رسول اکرم(ص)</t>
  </si>
  <si>
    <t>پارس‌آباد مغان ثامن الحجج(عليه‌السلام)</t>
  </si>
  <si>
    <t>مشکين‌شهر فاطميه</t>
  </si>
  <si>
    <t>نمين فاطمه الزهرا(س)</t>
  </si>
  <si>
    <t>اردستان زينب کبري(عليهاالسلام)</t>
  </si>
  <si>
    <t>اصفهان الزهراءالمرضيه(عليهاالسلام)</t>
  </si>
  <si>
    <t>اصفهان النفيسه</t>
  </si>
  <si>
    <t>اصفهان اهل بيت(عليه‌السلام)</t>
  </si>
  <si>
    <t>اصفهان جامعةالنور</t>
  </si>
  <si>
    <t>اصفهان حضرت حکيمه</t>
  </si>
  <si>
    <t>اصفهان حضرت فاطمه معصومه(عليهاالسلام)</t>
  </si>
  <si>
    <t>اصفهان خديجه کبري(عليهاالسلام)</t>
  </si>
  <si>
    <t>اصفهان ريحانه</t>
  </si>
  <si>
    <t>اصفهان سيد الشهدا(عليه‌السلام)</t>
  </si>
  <si>
    <t>اصفهان فاطمةالزهرا(عليهاالسلام)</t>
  </si>
  <si>
    <t>اصفهان فاطمه محدثه (عليهاالسلام)</t>
  </si>
  <si>
    <t>اصفهان کوثر</t>
  </si>
  <si>
    <t>اصفهان مرکز تخصصي تفسير و علوم قرآني فاطمه الزهرا</t>
  </si>
  <si>
    <t>اصفهان مرکز تخصصي فقه و اصول النفيسه</t>
  </si>
  <si>
    <t>اصفهان موسسه آموزش عالي حوزوي محتهده امين</t>
  </si>
  <si>
    <t>برخوار نرجس خاتون (عليهاالسلام)</t>
  </si>
  <si>
    <t>تيران و کرون کوثر</t>
  </si>
  <si>
    <t>چادگان الزهراء(عليهاالسلام)</t>
  </si>
  <si>
    <t>خميني شهر الزهراء(عليهاالسلام)</t>
  </si>
  <si>
    <t>خميني شهر النجيبيه</t>
  </si>
  <si>
    <t>خميني شهر حضرت زهراء(عليهاالسلام)</t>
  </si>
  <si>
    <t>خميني شهر رضويه</t>
  </si>
  <si>
    <t>خميني شهر فاطمةالزهرا(عليهاالسلام)</t>
  </si>
  <si>
    <t>خميني شهر فاطميه</t>
  </si>
  <si>
    <t>خميني شهر فاطميه اندان</t>
  </si>
  <si>
    <t>خميني شهر مرکز تخصصي تفسير و علوم قرآني فاطمه الزهرا(عليهاالسلام)</t>
  </si>
  <si>
    <t>خوانسار کريمه اهل بيت(عليهاالسلام)</t>
  </si>
  <si>
    <t>خورو‌بيابانک ريحانة النبي(عليهاالسلام)</t>
  </si>
  <si>
    <t>دهاقان الزهراء(عليهاالسلام)</t>
  </si>
  <si>
    <t>شاهين شهر و ميمه مرکز تخصصي تفسير و علوم قرآني نرجس خاتون(عليهاالسلام)</t>
  </si>
  <si>
    <t>شاهين شهر و ميمه نرجس خاتون (عليهاالسلام)</t>
  </si>
  <si>
    <t>شهرضا معصوميه</t>
  </si>
  <si>
    <t>فريدن الزهراء(عليهاالسلام)</t>
  </si>
  <si>
    <t>فلاورجان حضرت فاطمه(عليهاالسلام)</t>
  </si>
  <si>
    <t>گلپايگان صديقه کبري(عليهاالسلام)</t>
  </si>
  <si>
    <t>لنجان الزهراء(عليهاالسلام)</t>
  </si>
  <si>
    <t>لنجان صالحات</t>
  </si>
  <si>
    <t>مبارکه الزهراء(عليهاالسلام)</t>
  </si>
  <si>
    <t>نائين فاطمةالزهرا(عليهاالسلام)</t>
  </si>
  <si>
    <t>نجف آباد الزهراء(عليهاالسلام)</t>
  </si>
  <si>
    <t>نجف آباد حضرت زينب</t>
  </si>
  <si>
    <t>نجف آباد حضرت نرجس(عليهاالسلام)</t>
  </si>
  <si>
    <t>نجف آباد زهرائيه</t>
  </si>
  <si>
    <t>نجف آباد فاطمةالزهرا(عليهاالسلام)</t>
  </si>
  <si>
    <t>نجف آباد فاطميه</t>
  </si>
  <si>
    <t>نجف آباد مرکز تخصصي تفسير و علوم قرآني ام الائمه</t>
  </si>
  <si>
    <t>نطنز الزهراء(عليهاالسلام)</t>
  </si>
  <si>
    <t>ورزنه فاطمةالزهرا(عليهاالسلام)</t>
  </si>
  <si>
    <t>ساوجبلاغ کريمه اهل بيت فاطمه معصومه(عليهاالسلام)</t>
  </si>
  <si>
    <t>کرج الزهراء (س)</t>
  </si>
  <si>
    <t>کرج ام البنين(عليهاالسلام)</t>
  </si>
  <si>
    <t>کرج بقيع</t>
  </si>
  <si>
    <t>کرج بقيه الله</t>
  </si>
  <si>
    <t>کرج حضرت خديجه كبري (س) كرج</t>
  </si>
  <si>
    <t>کرج زينبيه</t>
  </si>
  <si>
    <t>کرج شهيدمطهري</t>
  </si>
  <si>
    <t>کرج فاطمةالزهرا(عليهاالسلام)</t>
  </si>
  <si>
    <t>کرج فاطميه</t>
  </si>
  <si>
    <t>کرج کوثر</t>
  </si>
  <si>
    <t>کرج معصوميه</t>
  </si>
  <si>
    <t>کرج موسسه آموزش عالي حوزوي زينبيه</t>
  </si>
  <si>
    <t>کرج نورالهدي</t>
  </si>
  <si>
    <t>نظرآباد فاطميه</t>
  </si>
  <si>
    <t>ايلام فاطمةالزهراءاطهر(عليهاالسلام)</t>
  </si>
  <si>
    <t>ايوان زينبيه</t>
  </si>
  <si>
    <t>آبدانان جوادالائمه(عليه‌السلام)</t>
  </si>
  <si>
    <t>چرداول فاطميه</t>
  </si>
  <si>
    <t>دهلران فاطميه</t>
  </si>
  <si>
    <t>مهران حضرت زينب(عليهاالسلام)</t>
  </si>
  <si>
    <t>اهر فاطمةالزهرا(عليهاالسلام)</t>
  </si>
  <si>
    <t>آذرشهر فاطمةالزهرا(عليهاالسلام)</t>
  </si>
  <si>
    <t>بناب ولي عصر(عجل الله تعالي فرجه)</t>
  </si>
  <si>
    <t>تبريز حضرت فاطمه (س)</t>
  </si>
  <si>
    <t>تبريز حضرت فاطمه(عليهاالسلام)</t>
  </si>
  <si>
    <t>تبريز صادقيه</t>
  </si>
  <si>
    <t>تبريز معصوميه</t>
  </si>
  <si>
    <t>تبريز مؤسسه آموزش عالي حوزوي الزهرا(عليهاالسلام)</t>
  </si>
  <si>
    <t>جلفا فاطميه</t>
  </si>
  <si>
    <t>سراب فاطميه</t>
  </si>
  <si>
    <t>شبستر الزهراء(عليهاالسلام)</t>
  </si>
  <si>
    <t>مراغه فاطمةالزهرا(عليهاالسلام)</t>
  </si>
  <si>
    <t>مرند فاطمةالزهرا(عليهاالسلام)</t>
  </si>
  <si>
    <t>ميانه زينبيه</t>
  </si>
  <si>
    <t>هشترود فاطمةالزهرا(عليهاالسلام)</t>
  </si>
  <si>
    <t>اروميه الزهراء(عليهاالسلام)</t>
  </si>
  <si>
    <t>اروميه ريحانه الرسول(عليهاالسلام)</t>
  </si>
  <si>
    <t>اروميه زينب کبري(عليهاالسلام)</t>
  </si>
  <si>
    <t>اروميه مرکز تخصصي تفسير و علوم قرآني الزهرا(عليهاالسلام)</t>
  </si>
  <si>
    <t>تکاب نجمه خاتون(عليهاالسلام)</t>
  </si>
  <si>
    <t>چايپاره فاطمةالزهرا(عليهاالسلام)</t>
  </si>
  <si>
    <t>خوي الزهراء(عليهاالسلام)</t>
  </si>
  <si>
    <t>سلماس فاطمةالزهرا(عليهاالسلام)</t>
  </si>
  <si>
    <t>شاهين دژ الزهراء(عليهاالسلام)</t>
  </si>
  <si>
    <t>ماکو فاطمةالزهرا(عليهاالسلام)</t>
  </si>
  <si>
    <t>مياندوآب الزهراء(عليهاالسلام)</t>
  </si>
  <si>
    <t>نقده فاطميه</t>
  </si>
  <si>
    <t>بوشهر الزهراء(عليهاالسلام)</t>
  </si>
  <si>
    <t>بوشهر حضرت زينب کبري(عليهاالسلام)</t>
  </si>
  <si>
    <t>بوشهر مرکز تخصصي فقه و اصول معصوميه</t>
  </si>
  <si>
    <t>تنگستان ريحانة النبي(عليهاالسلام)</t>
  </si>
  <si>
    <t>جم حضرت معصومه(عليهاالسلام)</t>
  </si>
  <si>
    <t>دشتستان حضرت رقيه(عليهاالسلام)</t>
  </si>
  <si>
    <t>دشتي فاطميه</t>
  </si>
  <si>
    <t>عسلويه الزهراء(عليهاالسلام)</t>
  </si>
  <si>
    <t>کنگان فاطمةالزهرا(عليهاالسلام)</t>
  </si>
  <si>
    <t>گناوه الزهراء(عليهاالسلام)</t>
  </si>
  <si>
    <t>دلوار ام البنين</t>
  </si>
  <si>
    <t>تهران کوثر</t>
  </si>
  <si>
    <t>اسلامشهر الزهراء(عليهاالسلام)</t>
  </si>
  <si>
    <t>بهارستان بقيه الله الاعظم</t>
  </si>
  <si>
    <t>پاکدشت فاطميه</t>
  </si>
  <si>
    <t>پاکدشت مدرسه علميه سطح سه فاطميه</t>
  </si>
  <si>
    <t>پرديس الزهراء(عليهاالسلام)</t>
  </si>
  <si>
    <t>پرند حضرت خديجه(عليهاالسلام)</t>
  </si>
  <si>
    <t>پيشوا فاطميه</t>
  </si>
  <si>
    <t>پيشوا فاطميه سطح 3</t>
  </si>
  <si>
    <t>تهران الزهراء(عليهاالسلام)</t>
  </si>
  <si>
    <t>تهران الغدير</t>
  </si>
  <si>
    <t>تهران ام ابيها</t>
  </si>
  <si>
    <t>تهران امام حسن مجتبي(عليه‌السلام)</t>
  </si>
  <si>
    <t>تهران امام حسن مجتبي(عليه‌السلام) سطح 3</t>
  </si>
  <si>
    <t>تهران امام حسين(عليه‌السلام)</t>
  </si>
  <si>
    <t>تهران بانوامين</t>
  </si>
  <si>
    <t>تهران ثامن الائمه(عليه‌السلام)</t>
  </si>
  <si>
    <t>تهران جوادالائمه(عليه‌السلام)</t>
  </si>
  <si>
    <t>تهران حجت(عج)</t>
  </si>
  <si>
    <t>تهران حضرت خديجه(عليهاالسلام)</t>
  </si>
  <si>
    <t>تهران حضرت زهرا(عليهاالسلام)</t>
  </si>
  <si>
    <t>تهران حضرت زينب شاهد(عليهاالسلام)</t>
  </si>
  <si>
    <t>تهران حضرت فاطمه(عليهاالسلام)</t>
  </si>
  <si>
    <t>تهران حضرت معصومه(عليهاالسلام)</t>
  </si>
  <si>
    <t>تهران خديجه ام المومنين(عليهاالسلام)</t>
  </si>
  <si>
    <t>تهران درة الصدف</t>
  </si>
  <si>
    <t>تهران راه زينب (عليهاالسلام)</t>
  </si>
  <si>
    <t>تهران رفيعه المصطفي</t>
  </si>
  <si>
    <t>تهران ريحانة النبي(عليهاالسلام)</t>
  </si>
  <si>
    <t>تهران ريحانه الرسول(عليهاالسلام)</t>
  </si>
  <si>
    <t>تهران زهراي اطهر(عليهاالسلام)</t>
  </si>
  <si>
    <t>تهران زينب کبري(عليهاالسلام)</t>
  </si>
  <si>
    <t>تهران سجاديه</t>
  </si>
  <si>
    <t>تهران سيدة النسا</t>
  </si>
  <si>
    <t>تهران صالحيه</t>
  </si>
  <si>
    <t>تهران فاطمةالزهرا(عليهاالسلام)</t>
  </si>
  <si>
    <t>تهران فاطميه</t>
  </si>
  <si>
    <t>تهران قبا</t>
  </si>
  <si>
    <t>تهران کريمه اهل بيت(عليهاالسلام)</t>
  </si>
  <si>
    <t>صفادشت کوثر</t>
  </si>
  <si>
    <t>تهران کوثر ولايت</t>
  </si>
  <si>
    <t>بستان آباد الزهرا (عليهاالسلام)</t>
  </si>
  <si>
    <t>تهران کوثريه</t>
  </si>
  <si>
    <t>تهران مدرسه علميه سطح سه قائم چيذر</t>
  </si>
  <si>
    <t xml:space="preserve">تهران قاسم ابن الحسن </t>
  </si>
  <si>
    <t>تهران مرکز تخصصي تفسير و علوم قرآني حضرت فاطمه(عليهاالسلام)</t>
  </si>
  <si>
    <t>تهران مرکز تخصصي تفسير و علوم قرآني قاسم ابن الحسن(عليه‌السلام)</t>
  </si>
  <si>
    <t>تهران مرکز تخصصي فقه و اصول قبا</t>
  </si>
  <si>
    <t>تهران مشکات انديشه</t>
  </si>
  <si>
    <t>تهران مشکوة</t>
  </si>
  <si>
    <t>تهران مؤسسه آموزش عالي حوزوي کوثر</t>
  </si>
  <si>
    <t>تهران نورالاصفياء</t>
  </si>
  <si>
    <t>تهران نورالزهرا(عليهاالسلام)</t>
  </si>
  <si>
    <t>تهران ولي عصر(عجل الله تعالي فرجه)</t>
  </si>
  <si>
    <t>دماوند حضرت معصومه(عليهاالسلام)</t>
  </si>
  <si>
    <t>رباط کريم امام خميني(رحمة الله عليه)</t>
  </si>
  <si>
    <t>ري الزهراء(عليهاالسلام)</t>
  </si>
  <si>
    <t>ري حضرت عبدالعظيم(عليه‌السلام)</t>
  </si>
  <si>
    <t>ري مؤسسه آموزش عالي حوزوي حضرت عبدالعظيم(عليه‌السلام)</t>
  </si>
  <si>
    <t>ري نجمه خاتون(عليهاالسلام)</t>
  </si>
  <si>
    <t>شهريار المهدي</t>
  </si>
  <si>
    <t>شهريار نرجس خاتون (عليهاالسلام)</t>
  </si>
  <si>
    <t>فيروزکوه حضرت رقيه(عليهاالسلام)</t>
  </si>
  <si>
    <t>قدس باقرالعلوم(عليه‌السلام)</t>
  </si>
  <si>
    <t>قرچک معصوميه</t>
  </si>
  <si>
    <t>قيامدشت الزهراء(عليهاالسلام)</t>
  </si>
  <si>
    <t>ملارد ريحانة النبي(عليهاالسلام)</t>
  </si>
  <si>
    <t>ورامين انسيه حورا</t>
  </si>
  <si>
    <t>ورامين کوثر</t>
  </si>
  <si>
    <t>بروجن الزهراء(عليهاالسلام)</t>
  </si>
  <si>
    <t>بن فاطمةالزهرا(عليهاالسلام)</t>
  </si>
  <si>
    <t>شهرکرد فاطميه</t>
  </si>
  <si>
    <t>شهرکرد کوثر</t>
  </si>
  <si>
    <t>شهرکرد مرکز تخصصي تفسير و علوم قرآني فاطميه</t>
  </si>
  <si>
    <t>فارسان زينبيه</t>
  </si>
  <si>
    <t>کوهرنگ محدثه</t>
  </si>
  <si>
    <t>کيار ريحانه الرسول(عليهاالسلام)</t>
  </si>
  <si>
    <t>لردگان الزهراء(عليهاالسلام)</t>
  </si>
  <si>
    <t>اميديه حضرت زينب(عليهاالسلام)</t>
  </si>
  <si>
    <t>انديکا فاطمه معصومه(عليهاالسلام)</t>
  </si>
  <si>
    <t>انديمشک الزهراء(عليهاالسلام)</t>
  </si>
  <si>
    <t>اهواز الزهراء(عليهاالسلام)</t>
  </si>
  <si>
    <t>اهواز امام جعفر صادق(عليه‌السلام)</t>
  </si>
  <si>
    <t>اهواز فاطمةالزهرا(عليهاالسلام) کوي علوي</t>
  </si>
  <si>
    <t>اهواز فاطمه معصومه(عليهاالسلام)</t>
  </si>
  <si>
    <t>اهواز مؤسسه آموزش عالي حوزوي الزهرا(عليهاالسلام)</t>
  </si>
  <si>
    <t>ايذه حضرت زينب(عليهاالسلام)</t>
  </si>
  <si>
    <t>آبادان فاطمةالزهرا(عليهاالسلام)</t>
  </si>
  <si>
    <t>آبادان فاطميه</t>
  </si>
  <si>
    <t>باغ ملک فاطميه</t>
  </si>
  <si>
    <t>باوي فاطميه</t>
  </si>
  <si>
    <t>بندر ماهشهر امام خميني(رحمة الله عليه)</t>
  </si>
  <si>
    <t>بندر ماهشهر حضرت خديجه(عليهاالسلام)</t>
  </si>
  <si>
    <t>بندر ماهشهر مرکز تخصصي تفسير و علوم قرآني امام خميني(ره)</t>
  </si>
  <si>
    <t>بهبهان طوبي</t>
  </si>
  <si>
    <t>خرمشهر کوثر</t>
  </si>
  <si>
    <t>دزفول الزهراء(عليهاالسلام)</t>
  </si>
  <si>
    <t>دزفول ام ابيها</t>
  </si>
  <si>
    <t>دزفول مرکز تخصصي تفسير و علوم قرآني الزهرا(عليهاالسلام)</t>
  </si>
  <si>
    <t>دزفول نجمه خاتون(عليهاالسلام)</t>
  </si>
  <si>
    <t>دشت آزادگان خديجه کبري(عليهاالسلام)</t>
  </si>
  <si>
    <t>رامهرمز حضرت رقيه(عليهاالسلام)</t>
  </si>
  <si>
    <t>شادگان ريحانة النبي(عليهاالسلام)</t>
  </si>
  <si>
    <t>شوش الزهراء(عليهاالسلام)</t>
  </si>
  <si>
    <t>شوشتر امام هادي(عليه‌السلام)</t>
  </si>
  <si>
    <t>شوشتر مرکز تخصصي فقه و اصول امام هادي(عليه‌السلام)</t>
  </si>
  <si>
    <t>کارون فاطميه کوت عبدالله</t>
  </si>
  <si>
    <t>گتوند خديجه خاتون (عليهاالسلام)</t>
  </si>
  <si>
    <t>مسجدسليمان الزهراء(عليهاالسلام)</t>
  </si>
  <si>
    <t>هنديجان الزهراء(عليهاالسلام)</t>
  </si>
  <si>
    <t>ابهر الزهراء(عليهاالسلام)</t>
  </si>
  <si>
    <t>ابهر ريحانه النبي(ص)</t>
  </si>
  <si>
    <t>ابهر فاطميه</t>
  </si>
  <si>
    <t>خدابنده معصوميه</t>
  </si>
  <si>
    <t>خرمدره حضرت معصومه (س) خرمدره</t>
  </si>
  <si>
    <t>زنجان الزهراء(عليهاالسلام)</t>
  </si>
  <si>
    <t>زنجان خديجه کبري(عليهاالسلام)</t>
  </si>
  <si>
    <t>زنجان موسسه آموزش عالي حوزوي نورالزهرا (عليهاالسلام)</t>
  </si>
  <si>
    <t>ماهنشان زينب کبري(عليهاالسلام)</t>
  </si>
  <si>
    <t>دامغان فاطميه</t>
  </si>
  <si>
    <t>دامغان مؤسسه آموزش عالي حوزوي فاطميه</t>
  </si>
  <si>
    <t>سرخه نجميه</t>
  </si>
  <si>
    <t>سمنان عصمتيه</t>
  </si>
  <si>
    <t>سمنان موسسه آموزش عالي حوزوي عصمتيه</t>
  </si>
  <si>
    <t>شاهرود امام جعفر صادق(عليه‌السلام)</t>
  </si>
  <si>
    <t>شاهرود حضرت معصومه(عليهاالسلام)</t>
  </si>
  <si>
    <t>شاهرود فاطمه بنت اسد(عليهاالسلام)</t>
  </si>
  <si>
    <t>شاهرود مرکز تخصصي تفسير و علوم قرآني امام جعفر صادق(عليه‌السلام)</t>
  </si>
  <si>
    <t>گرمسار فاطميه</t>
  </si>
  <si>
    <t>مهديشهر فاطميه</t>
  </si>
  <si>
    <t>ايرانشهر زينبيه</t>
  </si>
  <si>
    <t>ايرانشهر فاطميه</t>
  </si>
  <si>
    <t>چابهار صديقه اطهر(عليهاالسلام)</t>
  </si>
  <si>
    <t>خاش الزهراء(عليهاالسلام)</t>
  </si>
  <si>
    <t>دلگان حضرت رقيه(عليهاالسلام)</t>
  </si>
  <si>
    <t>زابل فاطميه</t>
  </si>
  <si>
    <t>زاهدان حضرت فاطمه معصومه (س)</t>
  </si>
  <si>
    <t>زاهدان فاطمةالزهرا(عليهاالسلام)</t>
  </si>
  <si>
    <t>زاهدان مؤسسه آموزش عالي حوزوي نرجس(عليهاالسلام)</t>
  </si>
  <si>
    <t>زاهدان نرجس(عليهاالسلام)</t>
  </si>
  <si>
    <t>زهک  زينبيه (سلام الله عليها )</t>
  </si>
  <si>
    <t>سراوان زينبيه</t>
  </si>
  <si>
    <t>نهبندان فاطميه</t>
  </si>
  <si>
    <t>هيرمند ام المومنين خديجه کبري (عليهاالسلام)</t>
  </si>
  <si>
    <t>ارسنجان فاطميه</t>
  </si>
  <si>
    <t>استهبان الزهراء(عليهاالسلام)</t>
  </si>
  <si>
    <t>اقليد ام الائمه(عليهاالسلام)</t>
  </si>
  <si>
    <t>آباده طشک الزهراء(عليهاالسلام)</t>
  </si>
  <si>
    <t>آباده کوثر</t>
  </si>
  <si>
    <t>جنت شهر فاطمةالزهرا(عليهاالسلام)</t>
  </si>
  <si>
    <t>جهرم حضرت نرجس(عليهاالسلام)</t>
  </si>
  <si>
    <t>جهرم نرگس(عليهاالسلام)</t>
  </si>
  <si>
    <t>خرمبيد الزهراء(عليهاالسلام)</t>
  </si>
  <si>
    <t>خفر فاطمةالزهرا(عليهاالسلام)</t>
  </si>
  <si>
    <t>داراب فاطمةالزهرا(عليهاالسلام)</t>
  </si>
  <si>
    <t>سپيدان حضرت زينب کبري(عليهاالسلام)</t>
  </si>
  <si>
    <t>شيراز الزهراء(عليهاالسلام)</t>
  </si>
  <si>
    <t>شيراز غديريه</t>
  </si>
  <si>
    <t>شيراز فاطمةالزهرا(عليهاالسلام)</t>
  </si>
  <si>
    <t>شيراز فاطميه</t>
  </si>
  <si>
    <t>شيراز معصوميه</t>
  </si>
  <si>
    <t>شيراز مؤسسه آموزش عالي حوزوي ريحانة النبي(ص)</t>
  </si>
  <si>
    <t>فسا الزهراء(عليهاالسلام)</t>
  </si>
  <si>
    <t>فسا فاطميه</t>
  </si>
  <si>
    <t>فسا نورالثقلين</t>
  </si>
  <si>
    <t>کازرون الزهراء(عليهاالسلام)</t>
  </si>
  <si>
    <t>گراش الزهراء(عليهاالسلام)</t>
  </si>
  <si>
    <t>لارستان زهراي اطهر(عليهاالسلام)</t>
  </si>
  <si>
    <t>لامرد فاطميه</t>
  </si>
  <si>
    <t>مرودشت فاطمةالزهرا(عليهاالسلام)</t>
  </si>
  <si>
    <t>مهر فاطمةالزهرا(عليهاالسلام)</t>
  </si>
  <si>
    <t>نورآباد ممسني نرجسيه(س)</t>
  </si>
  <si>
    <t>ني ريز الزهراء(عليهاالسلام)</t>
  </si>
  <si>
    <t>آبيک زينبيه</t>
  </si>
  <si>
    <t>بوئين زهراء امام جعفر صادق(عليه‌السلام)</t>
  </si>
  <si>
    <t>تاکستان ايمانيه</t>
  </si>
  <si>
    <t>قزوين فاطميه</t>
  </si>
  <si>
    <t>قزوين کوثر</t>
  </si>
  <si>
    <t>قزوين مؤسسه آموزش عالي حوزوي کوثر</t>
  </si>
  <si>
    <t>جعفريه حضرت معصومه(عليهاالسلام)</t>
  </si>
  <si>
    <t>قم حضرت آمنه(عليهاالسلام)</t>
  </si>
  <si>
    <t>قم کريمه اهل بيت(عليهاالسلام)</t>
  </si>
  <si>
    <t>کاشان الزهراء(عليهاالسلام)</t>
  </si>
  <si>
    <t>کاشان فاطميه</t>
  </si>
  <si>
    <t>بيجار فاطمةالزهرا(عليهاالسلام) سطح 3</t>
  </si>
  <si>
    <t>بيجار فاطمه الزهراء (عليهاالسلام)</t>
  </si>
  <si>
    <t>سقز حضرت فاطمه (س)</t>
  </si>
  <si>
    <t>سنندج ريحانة النبي(عليهاالسلام)</t>
  </si>
  <si>
    <t>قروه الزهرا(عليهاالسلام)</t>
  </si>
  <si>
    <t>قروه الزهراء(عليهاالسلام) سطح 3</t>
  </si>
  <si>
    <t>قروه حضرت زينب(عليهاالسلام)</t>
  </si>
  <si>
    <t>کامياران فاطمةالزهرا(عليهاالسلام)</t>
  </si>
  <si>
    <t>انار فاطميه</t>
  </si>
  <si>
    <t>بردسير فاطميه</t>
  </si>
  <si>
    <t>بم فاطمةالزهرا(عليهاالسلام)</t>
  </si>
  <si>
    <t>جيرفت الزهراء(عليهاالسلام)</t>
  </si>
  <si>
    <t>رفسنجان حضرت فاطمه(عليهاالسلام)</t>
  </si>
  <si>
    <t>رفسنجان ريحانة النبي(عليهاالسلام)</t>
  </si>
  <si>
    <t>رفسنجان زينب کبري(عليهاالسلام)</t>
  </si>
  <si>
    <t>رفسنجان فاطمةالزهرابتول(عليهاالسلام)</t>
  </si>
  <si>
    <t>رفسنجان مرکز تخصصي تفسير و علوم قرآني زينب کبري(عليهاالسلام)</t>
  </si>
  <si>
    <t>ريگان فاطميه</t>
  </si>
  <si>
    <t>زرند فاطميه</t>
  </si>
  <si>
    <t>سيرجان نرجسيه</t>
  </si>
  <si>
    <t>شهربابک امام جعفر صادق(عليه‌السلام)</t>
  </si>
  <si>
    <t>فهرج معصوميه</t>
  </si>
  <si>
    <t>قلعه گنج الزهراء(عليهاالسلام)</t>
  </si>
  <si>
    <t>قلعه گنج کوثر</t>
  </si>
  <si>
    <t>کرمان الزهراء(عليهاالسلام)</t>
  </si>
  <si>
    <t>ماهان الزهراء(عليهاالسلام)</t>
  </si>
  <si>
    <t>کرمان حضرت زينب(عليهاالسلام)</t>
  </si>
  <si>
    <t>کرمان فاطميه</t>
  </si>
  <si>
    <t>کرمان مؤسسه آموزش عالي حوزوي فاطميه</t>
  </si>
  <si>
    <t>کهنوج فاطميه</t>
  </si>
  <si>
    <t>اسلام آباد غرب فاطمةالزهرا(عليهاالسلام)</t>
  </si>
  <si>
    <t>دالاهو فاطمةالزهرا(عليهاالسلام)</t>
  </si>
  <si>
    <t>سنقر نرجسيه</t>
  </si>
  <si>
    <t>صحنه الزهراء(عليهاالسلام)</t>
  </si>
  <si>
    <t>صحنه مؤسسه آموزش عالي حوزوي الزهراء(عليهاالسلام)</t>
  </si>
  <si>
    <t>قصرشيرين امام حسين(عليه‌السلام)</t>
  </si>
  <si>
    <t>کرمانشاه امام خامنه اي</t>
  </si>
  <si>
    <t>کرمانشاه امام خميني(رحمة الله عليه)</t>
  </si>
  <si>
    <t>کرمانشاه مرکز تخصصي تفسير وعلوم قرآني امام خميني</t>
  </si>
  <si>
    <t>کنگاور حضرت زهراء(عليهاالسلام)</t>
  </si>
  <si>
    <t>گيلانغرب الزهراء(عليهاالسلام)</t>
  </si>
  <si>
    <t>هرسين زينب کبري(عليهاالسلام)</t>
  </si>
  <si>
    <t>بهمئي فاطمةالزهرا(عليهاالسلام)</t>
  </si>
  <si>
    <t>بويراحمد فاطميه</t>
  </si>
  <si>
    <t>بويراحمد فاطميه سطح 3</t>
  </si>
  <si>
    <t>دنا حضرت معصومه(عليهاالسلام)</t>
  </si>
  <si>
    <t>کهگيلويه حضرت زينب(عليهاالسلام)</t>
  </si>
  <si>
    <t>گچساران بي بي حکيمه</t>
  </si>
  <si>
    <t>آزادشهر الزهراء(عليهاالسلام)</t>
  </si>
  <si>
    <t>آق قلا صديقه طاهره(عليهاالسلام)</t>
  </si>
  <si>
    <t>ترکمن فاطمةالزهرا(عليهاالسلام)</t>
  </si>
  <si>
    <t>راميان سعديه</t>
  </si>
  <si>
    <t>علي آباد خاتم الاوصياء(عليه‌السلام)</t>
  </si>
  <si>
    <t>علي آباد شهيده بنت الهدي</t>
  </si>
  <si>
    <t>علي آباد کوثر</t>
  </si>
  <si>
    <t>گرگان الزهراء(عليهاالسلام)</t>
  </si>
  <si>
    <t>گرگان صديقه فاطمه(عليهاالسلام)</t>
  </si>
  <si>
    <t>گرگان مؤسسه آموزش عالي حوزوي الزهرا(عليهاالسلام)</t>
  </si>
  <si>
    <t>گنبدکاووس الزهراء(عليهاالسلام)</t>
  </si>
  <si>
    <t>مينودشت الزهراء(عليهاالسلام)</t>
  </si>
  <si>
    <t>آستانه اشرفيه جلاليه معصوميه</t>
  </si>
  <si>
    <t>بندرانزلي فاطميه</t>
  </si>
  <si>
    <t>رشت زينبيه</t>
  </si>
  <si>
    <t>رشت مرکز تخصصي فقه و اصول ريحانه النبي(عليهاالسلام)</t>
  </si>
  <si>
    <t>رضوانشهر فاطمه زهرا س</t>
  </si>
  <si>
    <t>رودبار حضرت معصومه(عليهاالسلام)</t>
  </si>
  <si>
    <t>رودسر فاطميه</t>
  </si>
  <si>
    <t>رودسر فاطميه سطح 3</t>
  </si>
  <si>
    <t>صومعه سرا فاطميه</t>
  </si>
  <si>
    <t>طوالش صديقه کبري(عليهاالسلام)</t>
  </si>
  <si>
    <t>ازنا نجميه</t>
  </si>
  <si>
    <t>اليگودرز فاطميه</t>
  </si>
  <si>
    <t>بروجرد محدثه</t>
  </si>
  <si>
    <t>بروجرد مرکز تخصصي محدثه</t>
  </si>
  <si>
    <t>پلدختر الزهراء(عليهاالسلام)</t>
  </si>
  <si>
    <t>خرم آباد فاطميه</t>
  </si>
  <si>
    <t>خرم آباد مرکز تخصصي زينبيه</t>
  </si>
  <si>
    <t>خرم آباد معصوميه</t>
  </si>
  <si>
    <t>درود حضرت زهراء(عليهاالسلام)</t>
  </si>
  <si>
    <t>درود مركز تخصصي فقه واصول حضرت خديجه كبري (س)</t>
  </si>
  <si>
    <t>دلفان ريحانه الرسول(عليهاالسلام)</t>
  </si>
  <si>
    <t>سلسله بنت الرسول(عليهاالسلام)</t>
  </si>
  <si>
    <t>کوهدشت فاطمةالزهرا(عليهاالسلام)</t>
  </si>
  <si>
    <t>آمل فاطمةالزهرا(عليهاالسلام)</t>
  </si>
  <si>
    <t>بابل الزهراء(عليهاالسلام)</t>
  </si>
  <si>
    <t>بابل عصمتيه</t>
  </si>
  <si>
    <t>بابل فاطميه</t>
  </si>
  <si>
    <t>بابل مؤسسه آموزش عالي حوزوي الزهرا(عليهاالسلام)</t>
  </si>
  <si>
    <t>بهشهر قدسيه</t>
  </si>
  <si>
    <t>تنکابن شهيدمطهري</t>
  </si>
  <si>
    <t>تنکابن فاطمةالزهرا(عليهاالسلام)</t>
  </si>
  <si>
    <t>تنکابن مرکز تخصصي فقه و اصول زينب کبري(عليهاالسلام)</t>
  </si>
  <si>
    <t>جويبار الزهراء(عليهاالسلام)</t>
  </si>
  <si>
    <t>جويبار مرکز تخصص ريحانه الرسول(عليهاالسلام)</t>
  </si>
  <si>
    <t>چالوس امام حسين عليه السلام</t>
  </si>
  <si>
    <t>ساري الزهرا سطح2</t>
  </si>
  <si>
    <t>ساري حضرت نرجس(عليهاالسلام)</t>
  </si>
  <si>
    <t>ساري مرکز تخصصي نورالزهراء(عليهاالسلام)</t>
  </si>
  <si>
    <t>فريدونکنار حضرت آمنه(عليهاالسلام)</t>
  </si>
  <si>
    <t>قائم شهر فاطمةالزهرا(عليهاالسلام)</t>
  </si>
  <si>
    <t>کلاردشت الزهراء(عليهاالسلام)</t>
  </si>
  <si>
    <t>محمودآباد علميه الزهرا(سلام الله عليها)</t>
  </si>
  <si>
    <t>نکاء ريحانه الرسول(عليهاالسلام)</t>
  </si>
  <si>
    <t>نوشهر صديقه طاهره(عليهاالسلام)</t>
  </si>
  <si>
    <t>اراک الزهراء(عليهاالسلام)</t>
  </si>
  <si>
    <t>اراک ريحانه النبي</t>
  </si>
  <si>
    <t>اراک فاطمةالزهرا(عليهاالسلام)</t>
  </si>
  <si>
    <t>اراک مؤسسه آموزش عالي حوزوي الزهرا(عليهاالسلام)</t>
  </si>
  <si>
    <t>اراک نرجسيه</t>
  </si>
  <si>
    <t>آشتيان امام خميني(رحمة الله عليه)</t>
  </si>
  <si>
    <t>تفرش معصوميه</t>
  </si>
  <si>
    <t>خمين هاجر(عليهاالسلام)</t>
  </si>
  <si>
    <t>خنداب مهديه</t>
  </si>
  <si>
    <t>دليجان فاطمه معصومه(عليهاالسلام)</t>
  </si>
  <si>
    <t>زرنديه کوثر</t>
  </si>
  <si>
    <t>ساوه  ريحانه الرسول(عليهاالسلام)- سطح3</t>
  </si>
  <si>
    <t>ساوه الهيه</t>
  </si>
  <si>
    <t>ساوه فاطمةالزهرا(عليهاالسلام)</t>
  </si>
  <si>
    <t>شازند حضرت زينب(عليهاالسلام)</t>
  </si>
  <si>
    <t>محلات فاطميه</t>
  </si>
  <si>
    <t>بشاگرد زينب کبري(عليهاالسلام)</t>
  </si>
  <si>
    <t>بندرعباس الزهراء(عليهاالسلام)</t>
  </si>
  <si>
    <t>بندرعباس مؤسسه آموزش عالي حوزوي فاطمه معصومه(عليهاالسلام)</t>
  </si>
  <si>
    <t>بندرلنگه الزهراء(عليهاالسلام)</t>
  </si>
  <si>
    <t>بندرلنگه الزهراء(عليهاالسلام) سطح 3</t>
  </si>
  <si>
    <t>بندرلنگه کوثر</t>
  </si>
  <si>
    <t>پارسيان فاطمةالزهرا(عليهاالسلام)</t>
  </si>
  <si>
    <t>جاسک فاطمه بنت الرسول(عليهاالسلام)</t>
  </si>
  <si>
    <t>حاجي آباد فاطمه ام البنين(عليهاالسلام)</t>
  </si>
  <si>
    <t>رودان نرجسيه</t>
  </si>
  <si>
    <t>سيريک حضرت خديجه(عليهاالسلام)</t>
  </si>
  <si>
    <t>قشم ريحانه الرسول(عليهاالسلام)</t>
  </si>
  <si>
    <t>ميناب حضرت زينب(عليهاالسلام)</t>
  </si>
  <si>
    <t>اسدآباد الراضيه</t>
  </si>
  <si>
    <t>بهار صديقه کبري(عليهاالسلام)</t>
  </si>
  <si>
    <t>تويسرکان کوثر</t>
  </si>
  <si>
    <t>رزن فاطميه</t>
  </si>
  <si>
    <t>فامنين الزهراء(عليهاالسلام)</t>
  </si>
  <si>
    <t>کبودرآهنگ حضرت فاطمه الزهراء(عليهاالسلام)</t>
  </si>
  <si>
    <t>ملاير حضرت زينب(عليهاالسلام)</t>
  </si>
  <si>
    <t>ملاير فاطمه الزهرا(س)</t>
  </si>
  <si>
    <t>نهاوند معصوميه</t>
  </si>
  <si>
    <t>همدان الزهراء(عليهاالسلام)</t>
  </si>
  <si>
    <t>همدان مؤسسه آموزش عالي حوزوي فدک</t>
  </si>
  <si>
    <t>ابرکوه کوثر</t>
  </si>
  <si>
    <t>احمدآباد حضرت زهراء(عليهاالسلام)</t>
  </si>
  <si>
    <t>اردکان فاطمه الزهرا(سلام الله عليها)</t>
  </si>
  <si>
    <t>اردکان مرکز تخصصي فقه و اصول فاطمه الزهرا(عليهاالسلام)</t>
  </si>
  <si>
    <t>اشکذر فاطميه</t>
  </si>
  <si>
    <t>بافق الزهراء(عليهاالسلام)</t>
  </si>
  <si>
    <t>بهاباد حضرت خديجه(عليهاالسلام)</t>
  </si>
  <si>
    <t>تفت ام ابيها</t>
  </si>
  <si>
    <t>خاتم کوثر</t>
  </si>
  <si>
    <t>مهريز الزهراء(عليهاالسلام)</t>
  </si>
  <si>
    <t>ميبد حضرت زهراء(عليهاالسلام)</t>
  </si>
  <si>
    <t>ميبد مرکز تخصصي فقه و اصول حضرت زهرا(عليهاالسلام)</t>
  </si>
  <si>
    <t>يزد الزهراء(عليهاالسلام)</t>
  </si>
  <si>
    <t>يزد حضرت زينب کبري(عليهاالسلام)</t>
  </si>
  <si>
    <t>يزد حضرت زينب(عليهاالسلام)</t>
  </si>
  <si>
    <t>يزد حضرت نرجس(عليهاالسلام)</t>
  </si>
  <si>
    <t>يزد ريحانه الرسول(عليهاالسلام)</t>
  </si>
  <si>
    <t>يزد سيد الشهدا(عليه‌السلام)</t>
  </si>
  <si>
    <t>يزد معصوميه</t>
  </si>
  <si>
    <t>يزد مؤسسه آموزش عالي حوزوي امام حسين(عليه‌السلام)</t>
  </si>
  <si>
    <t>جمع مبلغ این فاکتور</t>
  </si>
  <si>
    <t>فرم سطح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</si>
</sst>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2"/>
      <name val="B Nazanin"/>
      <charset val="178"/>
    </font>
    <font>
      <sz val="13"/>
      <name val="B Yagut"/>
      <charset val="178"/>
    </font>
    <font>
      <sz val="14"/>
      <name val="B Yagut"/>
      <charset val="178"/>
    </font>
    <font>
      <sz val="11.5"/>
      <name val="B Yagut"/>
      <charset val="178"/>
    </font>
    <font>
      <sz val="12"/>
      <color theme="7" tint="0.59999389629810485"/>
      <name val="B Nazanin"/>
      <charset val="178"/>
    </font>
    <font>
      <b/>
      <sz val="12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medium">
        <color indexed="64"/>
      </left>
      <right style="thin">
        <color theme="5"/>
      </right>
      <top/>
      <bottom style="medium">
        <color indexed="64"/>
      </bottom>
      <diagonal/>
    </border>
    <border>
      <left style="thin">
        <color theme="5"/>
      </left>
      <right style="thin">
        <color theme="5"/>
      </right>
      <top/>
      <bottom style="medium">
        <color indexed="64"/>
      </bottom>
      <diagonal/>
    </border>
    <border>
      <left style="thin">
        <color theme="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 style="medium">
        <color indexed="64"/>
      </bottom>
      <diagonal/>
    </border>
    <border>
      <left style="thin">
        <color theme="5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shrinkToFit="1"/>
    </xf>
    <xf numFmtId="0" fontId="4" fillId="0" borderId="0" xfId="2" applyFont="1" applyAlignment="1">
      <alignment horizontal="center" vertical="center" readingOrder="2"/>
    </xf>
    <xf numFmtId="0" fontId="4" fillId="0" borderId="2" xfId="2" applyFont="1" applyBorder="1" applyAlignment="1">
      <alignment horizontal="center" vertical="center"/>
    </xf>
    <xf numFmtId="0" fontId="4" fillId="0" borderId="1" xfId="2" applyNumberFormat="1" applyFont="1" applyBorder="1" applyAlignment="1" applyProtection="1">
      <alignment horizontal="center" vertical="center" wrapText="1" readingOrder="2"/>
      <protection locked="0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3" fontId="4" fillId="3" borderId="1" xfId="2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readingOrder="2"/>
    </xf>
    <xf numFmtId="0" fontId="0" fillId="0" borderId="0" xfId="0" applyFill="1" applyBorder="1"/>
    <xf numFmtId="49" fontId="5" fillId="0" borderId="0" xfId="0" applyNumberFormat="1" applyFont="1" applyFill="1" applyBorder="1" applyAlignment="1" applyProtection="1">
      <alignment horizontal="center" vertical="center" readingOrder="2"/>
    </xf>
    <xf numFmtId="3" fontId="5" fillId="0" borderId="0" xfId="0" applyNumberFormat="1" applyFont="1" applyFill="1" applyBorder="1" applyAlignment="1" applyProtection="1">
      <alignment horizontal="center" vertical="center" readingOrder="2"/>
    </xf>
    <xf numFmtId="49" fontId="6" fillId="0" borderId="0" xfId="0" applyNumberFormat="1" applyFont="1" applyFill="1" applyBorder="1" applyAlignment="1" applyProtection="1">
      <alignment horizontal="center" vertical="center" readingOrder="2"/>
    </xf>
    <xf numFmtId="49" fontId="7" fillId="0" borderId="0" xfId="0" applyNumberFormat="1" applyFont="1" applyFill="1" applyBorder="1" applyAlignment="1" applyProtection="1">
      <alignment horizontal="center" vertical="center" readingOrder="2"/>
    </xf>
    <xf numFmtId="9" fontId="0" fillId="0" borderId="0" xfId="1" applyFont="1"/>
    <xf numFmtId="0" fontId="4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 applyProtection="1">
      <alignment horizontal="center" vertical="center" readingOrder="2"/>
    </xf>
    <xf numFmtId="49" fontId="0" fillId="0" borderId="0" xfId="0" applyNumberFormat="1"/>
    <xf numFmtId="49" fontId="4" fillId="2" borderId="1" xfId="2" applyNumberFormat="1" applyFont="1" applyFill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 applyProtection="1">
      <alignment horizontal="center" vertical="center" readingOrder="2"/>
    </xf>
    <xf numFmtId="0" fontId="8" fillId="2" borderId="1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shrinkToFit="1"/>
    </xf>
    <xf numFmtId="0" fontId="4" fillId="2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0" fontId="4" fillId="0" borderId="2" xfId="2" applyNumberFormat="1" applyFont="1" applyBorder="1" applyAlignment="1">
      <alignment horizontal="center" vertical="center"/>
    </xf>
    <xf numFmtId="0" fontId="0" fillId="5" borderId="4" xfId="0" applyNumberFormat="1" applyFont="1" applyFill="1" applyBorder="1"/>
    <xf numFmtId="0" fontId="0" fillId="5" borderId="5" xfId="0" applyNumberFormat="1" applyFont="1" applyFill="1" applyBorder="1"/>
    <xf numFmtId="0" fontId="0" fillId="0" borderId="4" xfId="0" applyNumberFormat="1" applyFont="1" applyBorder="1"/>
    <xf numFmtId="0" fontId="0" fillId="0" borderId="5" xfId="0" applyNumberFormat="1" applyFont="1" applyBorder="1"/>
    <xf numFmtId="0" fontId="2" fillId="4" borderId="6" xfId="0" applyNumberFormat="1" applyFont="1" applyFill="1" applyBorder="1"/>
    <xf numFmtId="0" fontId="2" fillId="4" borderId="7" xfId="0" applyNumberFormat="1" applyFont="1" applyFill="1" applyBorder="1"/>
    <xf numFmtId="9" fontId="4" fillId="2" borderId="1" xfId="1" applyFont="1" applyFill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3" fontId="4" fillId="2" borderId="8" xfId="3" applyNumberFormat="1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/>
    </xf>
    <xf numFmtId="164" fontId="0" fillId="0" borderId="0" xfId="5" applyNumberFormat="1" applyFont="1"/>
    <xf numFmtId="0" fontId="0" fillId="0" borderId="0" xfId="0" applyNumberFormat="1"/>
    <xf numFmtId="0" fontId="9" fillId="2" borderId="14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right" vertical="center" shrinkToFit="1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 vertical="center"/>
      <protection locked="0"/>
    </xf>
    <xf numFmtId="37" fontId="9" fillId="2" borderId="15" xfId="4" applyNumberFormat="1" applyFont="1" applyFill="1" applyBorder="1" applyAlignment="1">
      <alignment horizontal="center" vertical="center"/>
    </xf>
    <xf numFmtId="37" fontId="9" fillId="2" borderId="16" xfId="4" applyNumberFormat="1" applyFont="1" applyFill="1" applyBorder="1" applyAlignment="1">
      <alignment horizontal="center" vertical="center"/>
    </xf>
    <xf numFmtId="0" fontId="9" fillId="2" borderId="12" xfId="4" applyNumberFormat="1" applyFont="1" applyFill="1" applyBorder="1" applyAlignment="1">
      <alignment horizontal="center" vertical="center"/>
    </xf>
    <xf numFmtId="0" fontId="9" fillId="2" borderId="13" xfId="4" applyNumberFormat="1" applyFont="1" applyFill="1" applyBorder="1" applyAlignment="1">
      <alignment horizontal="center" vertical="center"/>
    </xf>
    <xf numFmtId="9" fontId="4" fillId="2" borderId="8" xfId="1" applyFont="1" applyFill="1" applyBorder="1" applyAlignment="1">
      <alignment horizontal="center" vertical="center" wrapText="1"/>
    </xf>
    <xf numFmtId="9" fontId="4" fillId="2" borderId="9" xfId="1" applyFont="1" applyFill="1" applyBorder="1" applyAlignment="1">
      <alignment horizontal="center" vertical="center" wrapText="1"/>
    </xf>
  </cellXfs>
  <cellStyles count="6">
    <cellStyle name="Comma" xfId="5" builtinId="3"/>
    <cellStyle name="Comma 2" xfId="4"/>
    <cellStyle name="Normal" xfId="0" builtinId="0"/>
    <cellStyle name="Normal 2" xfId="2"/>
    <cellStyle name="Percent" xfId="1" builtinId="5"/>
    <cellStyle name="Percent 2" xfId="3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/>
        <vertical/>
        <horizontal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تسویه" displayName="تسویه" ref="A1:E465" totalsRowShown="0" headerRowDxfId="26" dataDxfId="25" headerRowCellStyle="Comma" dataCellStyle="Comma">
  <autoFilter ref="A1:E465"/>
  <tableColumns count="5">
    <tableColumn id="7" name="شناسه" dataDxfId="24"/>
    <tableColumn id="3" name="مدرسه"/>
    <tableColumn id="4" name="یدهکار" dataDxfId="23" dataCellStyle="Comma"/>
    <tableColumn id="5" name="بستانکار" dataDxfId="22" dataCellStyle="Comma"/>
    <tableColumn id="6" name="مانده" dataDxfId="21" dataCellStyle="Comma">
      <calculatedColumnFormula>+D2-C2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درخواست" displayName="درخواست" ref="A1:R1456" totalsRowShown="0">
  <autoFilter ref="A1:R1456"/>
  <tableColumns count="18">
    <tableColumn id="22" name="کدمدرسه کدکتاب" dataDxfId="20"/>
    <tableColumn id="3" name="کدمدرسه"/>
    <tableColumn id="10" name="شناسه"/>
    <tableColumn id="19" name="سطح" dataDxfId="19">
      <calculatedColumnFormula>MID(درخواست[[#This Row],[کدمدرسه]],1,1)</calculatedColumnFormula>
    </tableColumn>
    <tableColumn id="4" name="استان"/>
    <tableColumn id="5" name="شهر"/>
    <tableColumn id="6" name="مدرسه"/>
    <tableColumn id="23" name="ترکیبی" dataDxfId="18">
      <calculatedColumnFormula>درخواست[[#This Row],[استان]]&amp;"/"&amp;درخواست[[#This Row],[شهر]]&amp;"/"&amp;درخواست[[#This Row],[مدرسه]]</calculatedColumnFormula>
    </tableColumn>
    <tableColumn id="7" name="رابط"/>
    <tableColumn id="8" name="موبایل"/>
    <tableColumn id="9" name="تلفن"/>
    <tableColumn id="21" name="کدکتاب" dataDxfId="17"/>
    <tableColumn id="12" name="کتاب"/>
    <tableColumn id="13" name="ناشر" dataDxfId="16">
      <calculatedColumnFormula>VLOOKUP(#REF!,کتاب[#All],4,FALSE)</calculatedColumnFormula>
    </tableColumn>
    <tableColumn id="17" name="پشت جلد" dataDxfId="15">
      <calculatedColumnFormula>VLOOKUP(#REF!,کتاب[#All],3,FALSE)</calculatedColumnFormula>
    </tableColumn>
    <tableColumn id="20" name="تخفیف" dataDxfId="14">
      <calculatedColumnFormula>IF(درخواست[[#This Row],[ناشر]]="هاجر",VLOOKUP(درخواست[[#This Row],[استان]],تخفیف[#All],3,FALSE),VLOOKUP(درخواست[[#This Row],[استان]],تخفیف[#All],4,FALSE))</calculatedColumnFormula>
    </tableColumn>
    <tableColumn id="18" name="باتخفیف" dataDxfId="13">
      <calculatedColumnFormula>درخواست[[#This Row],[پشت جلد]]*(1-درخواست[[#This Row],[تخفیف]])</calculatedColumnFormula>
    </tableColumn>
    <tableColumn id="14" name="تعداد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تخفیف" displayName="تخفیف" ref="A1:E29" totalsRowShown="0">
  <autoFilter ref="A1:E29"/>
  <tableColumns count="5">
    <tableColumn id="1" name="استان"/>
    <tableColumn id="4" name="وضعیت"/>
    <tableColumn id="2" name="هاجر" dataDxfId="12" dataCellStyle="Percent"/>
    <tableColumn id="3" name="سایر" dataDxfId="11" dataCellStyle="Percent"/>
    <tableColumn id="5" name="آموزش و پرورش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5" name="تخفیف2" displayName="تخفیف2" ref="A1:B85" totalsRowShown="0" headerRowDxfId="10" tableBorderDxfId="9">
  <autoFilter ref="A1:B85"/>
  <tableColumns count="2">
    <tableColumn id="1" name="ترکیب" dataDxfId="8"/>
    <tableColumn id="2" name="تخفیف" dataDxfId="7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id="3" name="کتاب" displayName="کتاب" ref="A1:E204" totalsRowShown="0" headerRowDxfId="6" dataDxfId="5">
  <autoFilter ref="A1:E204"/>
  <tableColumns count="5">
    <tableColumn id="1" name="کدکتاب" dataDxfId="4"/>
    <tableColumn id="2" name="کتاب" dataDxfId="3"/>
    <tableColumn id="3" name="پشت جلد" dataDxfId="2"/>
    <tableColumn id="4" name="ناشر" dataDxfId="1"/>
    <tableColumn id="5" name="سطح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rightToLeft="1" tabSelected="1" zoomScale="90" zoomScaleNormal="90" workbookViewId="0">
      <selection activeCell="J15" sqref="J15"/>
    </sheetView>
  </sheetViews>
  <sheetFormatPr defaultRowHeight="18.75" x14ac:dyDescent="0.25"/>
  <cols>
    <col min="1" max="1" width="7.28515625" style="26" bestFit="1" customWidth="1"/>
    <col min="2" max="2" width="49.42578125" style="4" bestFit="1" customWidth="1"/>
    <col min="3" max="3" width="15.28515625" style="4" hidden="1" customWidth="1"/>
    <col min="4" max="4" width="13.85546875" style="4" hidden="1" customWidth="1"/>
    <col min="5" max="5" width="18.28515625" style="33" hidden="1" customWidth="1"/>
    <col min="6" max="6" width="12.5703125" style="4" bestFit="1" customWidth="1"/>
    <col min="7" max="7" width="6" style="43" bestFit="1" customWidth="1"/>
    <col min="8" max="8" width="15.42578125" style="4" bestFit="1" customWidth="1"/>
    <col min="9" max="9" width="15.7109375" style="4" bestFit="1" customWidth="1"/>
    <col min="10" max="10" width="18.42578125" style="4" bestFit="1" customWidth="1"/>
    <col min="11" max="11" width="9" style="4" bestFit="1" customWidth="1"/>
    <col min="12" max="12" width="20.140625" style="4" customWidth="1"/>
    <col min="13" max="13" width="46.85546875" style="13" hidden="1" customWidth="1"/>
    <col min="14" max="16384" width="9.140625" style="4"/>
  </cols>
  <sheetData>
    <row r="1" spans="1:13" ht="21.75" thickBot="1" x14ac:dyDescent="0.3">
      <c r="A1" s="25" t="s">
        <v>3</v>
      </c>
      <c r="B1" s="51" t="str">
        <f>IFERROR((VLOOKUP(B2,درخواست[[شناسه]:[ترکیبی]],6,FALSE)),M3)</f>
        <v>لطفا رمز دریافتی را صحیح وارد نمایید</v>
      </c>
      <c r="C1" s="2"/>
      <c r="D1" s="2"/>
      <c r="E1" s="30"/>
      <c r="F1" s="29" t="str">
        <f>MID(B2,1,7)</f>
        <v/>
      </c>
      <c r="G1" s="58" t="s">
        <v>2770</v>
      </c>
      <c r="H1" s="59"/>
      <c r="I1" s="44">
        <f>SUM(L4:L118)</f>
        <v>0</v>
      </c>
      <c r="J1" s="48" t="s">
        <v>2302</v>
      </c>
      <c r="K1" s="54" t="str">
        <f>IFERROR((ROUND(IF((COUNT(L4:L118))=(COUNTA(B4:B118)),I1-I2,M1),0)),M1)</f>
        <v>لطفا ایرادات فرم را برطرف نمایید</v>
      </c>
      <c r="L1" s="55"/>
      <c r="M1" s="3" t="s">
        <v>415</v>
      </c>
    </row>
    <row r="2" spans="1:13" ht="21.75" thickBot="1" x14ac:dyDescent="0.3">
      <c r="A2" s="25" t="s">
        <v>416</v>
      </c>
      <c r="B2" s="5"/>
      <c r="C2" s="5"/>
      <c r="D2" s="5"/>
      <c r="E2" s="5"/>
      <c r="F2" s="50" t="s">
        <v>2771</v>
      </c>
      <c r="G2" s="58" t="str">
        <f>IF(I2&gt;0,"بستانکاری قبلی","بدهی قبلی")</f>
        <v>بدهی قبلی</v>
      </c>
      <c r="H2" s="59"/>
      <c r="I2" s="44">
        <f>IFERROR(VLOOKUP(B2,تسویه[#All],5,FALSE),0)</f>
        <v>0</v>
      </c>
      <c r="J2" s="49" t="s">
        <v>417</v>
      </c>
      <c r="K2" s="56" t="str">
        <f>IF(B1=M3,M1,B2)</f>
        <v>لطفا ایرادات فرم را برطرف نمایید</v>
      </c>
      <c r="L2" s="57"/>
      <c r="M2" s="3" t="s">
        <v>418</v>
      </c>
    </row>
    <row r="3" spans="1:13" x14ac:dyDescent="0.25">
      <c r="A3" s="25" t="s">
        <v>419</v>
      </c>
      <c r="B3" s="1" t="s">
        <v>9</v>
      </c>
      <c r="C3" s="1" t="s">
        <v>1</v>
      </c>
      <c r="D3" s="1" t="s">
        <v>534</v>
      </c>
      <c r="E3" s="31" t="s">
        <v>2217</v>
      </c>
      <c r="F3" s="1" t="s">
        <v>420</v>
      </c>
      <c r="G3" s="40" t="s">
        <v>2063</v>
      </c>
      <c r="H3" s="1" t="s">
        <v>421</v>
      </c>
      <c r="I3" s="1" t="s">
        <v>422</v>
      </c>
      <c r="J3" s="45" t="s">
        <v>2215</v>
      </c>
      <c r="K3" s="45" t="s">
        <v>423</v>
      </c>
      <c r="L3" s="45" t="s">
        <v>424</v>
      </c>
      <c r="M3" s="3" t="s">
        <v>425</v>
      </c>
    </row>
    <row r="4" spans="1:13" x14ac:dyDescent="0.25">
      <c r="A4" s="6" t="s">
        <v>2100</v>
      </c>
      <c r="B4" s="7" t="s">
        <v>17</v>
      </c>
      <c r="C4" s="7" t="e">
        <f>VLOOKUP(B2,درخواست[[شناسه]:[ترکیبی]],3,FALSE)</f>
        <v>#N/A</v>
      </c>
      <c r="D4" s="7" t="str">
        <f>VLOOKUP(A4,کتاب[],4,FALSE)</f>
        <v>هاجر</v>
      </c>
      <c r="E4" s="20" t="e">
        <f>C4&amp;"/"&amp;D4</f>
        <v>#N/A</v>
      </c>
      <c r="F4" s="8">
        <f>VLOOKUP(A4,کتاب[#All],3,FALSE)</f>
        <v>320000</v>
      </c>
      <c r="G4" s="41" t="str">
        <f>IFERROR(VLOOKUP(E4,تخفیف2[],2,FALSE),"")</f>
        <v/>
      </c>
      <c r="H4" s="8" t="str">
        <f>IFERROR(F4*(1-G4),"")</f>
        <v/>
      </c>
      <c r="I4" s="7" t="str">
        <f>IFERROR(VLOOKUP(CONCATENATE($F$1,A4),درخواست[],18,FALSE),"0")</f>
        <v>0</v>
      </c>
      <c r="J4" s="52"/>
      <c r="K4" s="7">
        <f>IFERROR((I4+J4),"")</f>
        <v>0</v>
      </c>
      <c r="L4" s="8" t="str">
        <f>IFERROR((IF(K4&lt;0,$M$2,K4*H4)),"")</f>
        <v/>
      </c>
      <c r="M4" s="3" t="str">
        <f>$F$1&amp;"/"&amp;$B$1&amp;"/"&amp;A4&amp;"/"&amp;K4</f>
        <v>/لطفا رمز دریافتی را صحیح وارد نمایید/1064/0</v>
      </c>
    </row>
    <row r="5" spans="1:13" x14ac:dyDescent="0.25">
      <c r="A5" s="9" t="s">
        <v>2101</v>
      </c>
      <c r="B5" s="10" t="s">
        <v>1999</v>
      </c>
      <c r="C5" s="10" t="e">
        <f>C4</f>
        <v>#N/A</v>
      </c>
      <c r="D5" s="10" t="str">
        <f>VLOOKUP(A5,کتاب[],4,FALSE)</f>
        <v>سایر</v>
      </c>
      <c r="E5" s="32" t="e">
        <f>C5&amp;"/"&amp;D5</f>
        <v>#N/A</v>
      </c>
      <c r="F5" s="11">
        <f>VLOOKUP(A5,کتاب[#All],3,FALSE)</f>
        <v>180000</v>
      </c>
      <c r="G5" s="42" t="str">
        <f>IFERROR(VLOOKUP(E5,تخفیف2[],2,FALSE),"")</f>
        <v/>
      </c>
      <c r="H5" s="11" t="str">
        <f>IFERROR(F5*(1-G5),"")</f>
        <v/>
      </c>
      <c r="I5" s="10" t="str">
        <f>IFERROR(VLOOKUP(CONCATENATE($F$1,A5),درخواست[],18,FALSE),"0")</f>
        <v>0</v>
      </c>
      <c r="J5" s="53"/>
      <c r="K5" s="10">
        <f t="shared" ref="K5:K68" si="0">IFERROR((I5+J5),"")</f>
        <v>0</v>
      </c>
      <c r="L5" s="11" t="str">
        <f t="shared" ref="L5:L68" si="1">IFERROR((IF(K5&lt;0,$M$2,K5*H5)),"")</f>
        <v/>
      </c>
      <c r="M5" s="3" t="str">
        <f t="shared" ref="M5:M68" si="2">$F$1&amp;"/"&amp;$B$1&amp;"/"&amp;A5&amp;"/"&amp;K5</f>
        <v>/لطفا رمز دریافتی را صحیح وارد نمایید/643/0</v>
      </c>
    </row>
    <row r="6" spans="1:13" x14ac:dyDescent="0.25">
      <c r="A6" s="6" t="s">
        <v>2102</v>
      </c>
      <c r="B6" s="7" t="s">
        <v>19</v>
      </c>
      <c r="C6" s="7" t="e">
        <f>C5</f>
        <v>#N/A</v>
      </c>
      <c r="D6" s="7" t="str">
        <f>VLOOKUP(A6,کتاب[],4,FALSE)</f>
        <v>سایر</v>
      </c>
      <c r="E6" s="20" t="e">
        <f t="shared" ref="E6:E69" si="3">C6&amp;"/"&amp;D6</f>
        <v>#N/A</v>
      </c>
      <c r="F6" s="8">
        <f>VLOOKUP(A6,کتاب[#All],3,FALSE)</f>
        <v>650000</v>
      </c>
      <c r="G6" s="41" t="str">
        <f>IFERROR(VLOOKUP(E6,تخفیف2[],2,FALSE),"")</f>
        <v/>
      </c>
      <c r="H6" s="8" t="str">
        <f t="shared" ref="H6:H69" si="4">IFERROR(F6*(1-G6),"")</f>
        <v/>
      </c>
      <c r="I6" s="7" t="str">
        <f>IFERROR(VLOOKUP(CONCATENATE($F$1,A6),درخواست[],18,FALSE),"0")</f>
        <v>0</v>
      </c>
      <c r="J6" s="52"/>
      <c r="K6" s="7">
        <f t="shared" si="0"/>
        <v>0</v>
      </c>
      <c r="L6" s="8" t="str">
        <f t="shared" si="1"/>
        <v/>
      </c>
      <c r="M6" s="3" t="str">
        <f t="shared" si="2"/>
        <v>/لطفا رمز دریافتی را صحیح وارد نمایید/714/0</v>
      </c>
    </row>
    <row r="7" spans="1:13" x14ac:dyDescent="0.25">
      <c r="A7" s="9" t="s">
        <v>2103</v>
      </c>
      <c r="B7" s="10" t="s">
        <v>20</v>
      </c>
      <c r="C7" s="10" t="e">
        <f t="shared" ref="C7:C70" si="5">C6</f>
        <v>#N/A</v>
      </c>
      <c r="D7" s="10" t="str">
        <f>VLOOKUP(A7,کتاب[],4,FALSE)</f>
        <v>سایر</v>
      </c>
      <c r="E7" s="32" t="e">
        <f t="shared" si="3"/>
        <v>#N/A</v>
      </c>
      <c r="F7" s="11">
        <f>VLOOKUP(A7,کتاب[#All],3,FALSE)</f>
        <v>550000</v>
      </c>
      <c r="G7" s="42" t="str">
        <f>IFERROR(VLOOKUP(E7,تخفیف2[],2,FALSE),"")</f>
        <v/>
      </c>
      <c r="H7" s="11" t="str">
        <f t="shared" si="4"/>
        <v/>
      </c>
      <c r="I7" s="10" t="str">
        <f>IFERROR(VLOOKUP(CONCATENATE($F$1,A7),درخواست[],18,FALSE),"0")</f>
        <v>0</v>
      </c>
      <c r="J7" s="53"/>
      <c r="K7" s="10">
        <f t="shared" si="0"/>
        <v>0</v>
      </c>
      <c r="L7" s="11" t="str">
        <f t="shared" si="1"/>
        <v/>
      </c>
      <c r="M7" s="3" t="str">
        <f t="shared" si="2"/>
        <v>/لطفا رمز دریافتی را صحیح وارد نمایید/834/0</v>
      </c>
    </row>
    <row r="8" spans="1:13" x14ac:dyDescent="0.25">
      <c r="A8" s="6" t="s">
        <v>2104</v>
      </c>
      <c r="B8" s="7" t="s">
        <v>2000</v>
      </c>
      <c r="C8" s="7" t="e">
        <f t="shared" si="5"/>
        <v>#N/A</v>
      </c>
      <c r="D8" s="7" t="str">
        <f>VLOOKUP(A8,کتاب[],4,FALSE)</f>
        <v>سایر</v>
      </c>
      <c r="E8" s="20" t="e">
        <f t="shared" si="3"/>
        <v>#N/A</v>
      </c>
      <c r="F8" s="8">
        <f>VLOOKUP(A8,کتاب[#All],3,FALSE)</f>
        <v>900000</v>
      </c>
      <c r="G8" s="41" t="str">
        <f>IFERROR(VLOOKUP(E8,تخفیف2[],2,FALSE),"")</f>
        <v/>
      </c>
      <c r="H8" s="8" t="str">
        <f t="shared" si="4"/>
        <v/>
      </c>
      <c r="I8" s="7" t="str">
        <f>IFERROR(VLOOKUP(CONCATENATE($F$1,A8),درخواست[],18,FALSE),"0")</f>
        <v>0</v>
      </c>
      <c r="J8" s="52"/>
      <c r="K8" s="7">
        <f t="shared" si="0"/>
        <v>0</v>
      </c>
      <c r="L8" s="8" t="str">
        <f t="shared" si="1"/>
        <v/>
      </c>
      <c r="M8" s="3" t="str">
        <f t="shared" si="2"/>
        <v>/لطفا رمز دریافتی را صحیح وارد نمایید/260/0</v>
      </c>
    </row>
    <row r="9" spans="1:13" x14ac:dyDescent="0.25">
      <c r="A9" s="9" t="s">
        <v>2105</v>
      </c>
      <c r="B9" s="10" t="s">
        <v>2001</v>
      </c>
      <c r="C9" s="10" t="e">
        <f t="shared" si="5"/>
        <v>#N/A</v>
      </c>
      <c r="D9" s="10" t="str">
        <f>VLOOKUP(A9,کتاب[],4,FALSE)</f>
        <v>سایر</v>
      </c>
      <c r="E9" s="32" t="e">
        <f t="shared" si="3"/>
        <v>#N/A</v>
      </c>
      <c r="F9" s="11">
        <f>VLOOKUP(A9,کتاب[#All],3,FALSE)</f>
        <v>400000</v>
      </c>
      <c r="G9" s="42" t="str">
        <f>IFERROR(VLOOKUP(E9,تخفیف2[],2,FALSE),"")</f>
        <v/>
      </c>
      <c r="H9" s="11" t="str">
        <f t="shared" si="4"/>
        <v/>
      </c>
      <c r="I9" s="10" t="str">
        <f>IFERROR(VLOOKUP(CONCATENATE($F$1,A9),درخواست[],18,FALSE),"0")</f>
        <v>0</v>
      </c>
      <c r="J9" s="53"/>
      <c r="K9" s="10">
        <f t="shared" si="0"/>
        <v>0</v>
      </c>
      <c r="L9" s="11" t="str">
        <f t="shared" si="1"/>
        <v/>
      </c>
      <c r="M9" s="3" t="str">
        <f t="shared" si="2"/>
        <v>/لطفا رمز دریافتی را صحیح وارد نمایید/513/0</v>
      </c>
    </row>
    <row r="10" spans="1:13" x14ac:dyDescent="0.25">
      <c r="A10" s="6" t="s">
        <v>2106</v>
      </c>
      <c r="B10" s="7" t="s">
        <v>23</v>
      </c>
      <c r="C10" s="7" t="e">
        <f t="shared" si="5"/>
        <v>#N/A</v>
      </c>
      <c r="D10" s="7" t="str">
        <f>VLOOKUP(A10,کتاب[],4,FALSE)</f>
        <v>سایر</v>
      </c>
      <c r="E10" s="20" t="e">
        <f t="shared" si="3"/>
        <v>#N/A</v>
      </c>
      <c r="F10" s="8">
        <f>VLOOKUP(A10,کتاب[#All],3,FALSE)</f>
        <v>0</v>
      </c>
      <c r="G10" s="41" t="str">
        <f>IFERROR(VLOOKUP(E10,تخفیف2[],2,FALSE),"")</f>
        <v/>
      </c>
      <c r="H10" s="8" t="str">
        <f t="shared" si="4"/>
        <v/>
      </c>
      <c r="I10" s="7" t="str">
        <f>IFERROR(VLOOKUP(CONCATENATE($F$1,A10),درخواست[],18,FALSE),"0")</f>
        <v>0</v>
      </c>
      <c r="J10" s="52"/>
      <c r="K10" s="7">
        <f t="shared" si="0"/>
        <v>0</v>
      </c>
      <c r="L10" s="8" t="str">
        <f t="shared" si="1"/>
        <v/>
      </c>
      <c r="M10" s="3" t="str">
        <f t="shared" si="2"/>
        <v>/لطفا رمز دریافتی را صحیح وارد نمایید/1067/0</v>
      </c>
    </row>
    <row r="11" spans="1:13" x14ac:dyDescent="0.25">
      <c r="A11" s="9" t="s">
        <v>2107</v>
      </c>
      <c r="B11" s="10" t="s">
        <v>24</v>
      </c>
      <c r="C11" s="10" t="e">
        <f t="shared" si="5"/>
        <v>#N/A</v>
      </c>
      <c r="D11" s="10" t="str">
        <f>VLOOKUP(A11,کتاب[],4,FALSE)</f>
        <v>سایر</v>
      </c>
      <c r="E11" s="32" t="e">
        <f t="shared" si="3"/>
        <v>#N/A</v>
      </c>
      <c r="F11" s="11">
        <f>VLOOKUP(A11,کتاب[#All],3,FALSE)</f>
        <v>220000</v>
      </c>
      <c r="G11" s="42" t="str">
        <f>IFERROR(VLOOKUP(E11,تخفیف2[],2,FALSE),"")</f>
        <v/>
      </c>
      <c r="H11" s="11" t="str">
        <f t="shared" si="4"/>
        <v/>
      </c>
      <c r="I11" s="10" t="str">
        <f>IFERROR(VLOOKUP(CONCATENATE($F$1,A11),درخواست[],18,FALSE),"0")</f>
        <v>0</v>
      </c>
      <c r="J11" s="53"/>
      <c r="K11" s="10">
        <f t="shared" si="0"/>
        <v>0</v>
      </c>
      <c r="L11" s="11" t="str">
        <f t="shared" si="1"/>
        <v/>
      </c>
      <c r="M11" s="3" t="str">
        <f t="shared" si="2"/>
        <v>/لطفا رمز دریافتی را صحیح وارد نمایید/666/0</v>
      </c>
    </row>
    <row r="12" spans="1:13" x14ac:dyDescent="0.25">
      <c r="A12" s="6" t="s">
        <v>2108</v>
      </c>
      <c r="B12" s="7" t="s">
        <v>25</v>
      </c>
      <c r="C12" s="7" t="e">
        <f t="shared" si="5"/>
        <v>#N/A</v>
      </c>
      <c r="D12" s="7" t="str">
        <f>VLOOKUP(A12,کتاب[],4,FALSE)</f>
        <v>سایر</v>
      </c>
      <c r="E12" s="20" t="e">
        <f t="shared" si="3"/>
        <v>#N/A</v>
      </c>
      <c r="F12" s="8">
        <f>VLOOKUP(A12,کتاب[#All],3,FALSE)</f>
        <v>1400000</v>
      </c>
      <c r="G12" s="41" t="str">
        <f>IFERROR(VLOOKUP(E12,تخفیف2[],2,FALSE),"")</f>
        <v/>
      </c>
      <c r="H12" s="8" t="str">
        <f t="shared" si="4"/>
        <v/>
      </c>
      <c r="I12" s="7" t="str">
        <f>IFERROR(VLOOKUP(CONCATENATE($F$1,A12),درخواست[],18,FALSE),"0")</f>
        <v>0</v>
      </c>
      <c r="J12" s="52"/>
      <c r="K12" s="7">
        <f t="shared" si="0"/>
        <v>0</v>
      </c>
      <c r="L12" s="8" t="str">
        <f t="shared" si="1"/>
        <v/>
      </c>
      <c r="M12" s="3" t="str">
        <f t="shared" si="2"/>
        <v>/لطفا رمز دریافتی را صحیح وارد نمایید/335/0</v>
      </c>
    </row>
    <row r="13" spans="1:13" x14ac:dyDescent="0.25">
      <c r="A13" s="9" t="s">
        <v>2109</v>
      </c>
      <c r="B13" s="10" t="s">
        <v>26</v>
      </c>
      <c r="C13" s="10" t="e">
        <f t="shared" si="5"/>
        <v>#N/A</v>
      </c>
      <c r="D13" s="10" t="str">
        <f>VLOOKUP(A13,کتاب[],4,FALSE)</f>
        <v>سایر</v>
      </c>
      <c r="E13" s="32" t="e">
        <f t="shared" si="3"/>
        <v>#N/A</v>
      </c>
      <c r="F13" s="11">
        <f>VLOOKUP(A13,کتاب[#All],3,FALSE)</f>
        <v>170000</v>
      </c>
      <c r="G13" s="42" t="str">
        <f>IFERROR(VLOOKUP(E13,تخفیف2[],2,FALSE),"")</f>
        <v/>
      </c>
      <c r="H13" s="11" t="str">
        <f t="shared" si="4"/>
        <v/>
      </c>
      <c r="I13" s="10" t="str">
        <f>IFERROR(VLOOKUP(CONCATENATE($F$1,A13),درخواست[],18,FALSE),"0")</f>
        <v>0</v>
      </c>
      <c r="J13" s="53"/>
      <c r="K13" s="10">
        <f t="shared" si="0"/>
        <v>0</v>
      </c>
      <c r="L13" s="11" t="str">
        <f t="shared" si="1"/>
        <v/>
      </c>
      <c r="M13" s="3" t="str">
        <f t="shared" si="2"/>
        <v>/لطفا رمز دریافتی را صحیح وارد نمایید/462/0</v>
      </c>
    </row>
    <row r="14" spans="1:13" x14ac:dyDescent="0.25">
      <c r="A14" s="6" t="s">
        <v>2110</v>
      </c>
      <c r="B14" s="7" t="s">
        <v>2002</v>
      </c>
      <c r="C14" s="7" t="e">
        <f t="shared" si="5"/>
        <v>#N/A</v>
      </c>
      <c r="D14" s="7" t="str">
        <f>VLOOKUP(A14,کتاب[],4,FALSE)</f>
        <v>سایر</v>
      </c>
      <c r="E14" s="20" t="e">
        <f t="shared" si="3"/>
        <v>#N/A</v>
      </c>
      <c r="F14" s="8">
        <f>VLOOKUP(A14,کتاب[#All],3,FALSE)</f>
        <v>600000</v>
      </c>
      <c r="G14" s="41" t="str">
        <f>IFERROR(VLOOKUP(E14,تخفیف2[],2,FALSE),"")</f>
        <v/>
      </c>
      <c r="H14" s="8" t="str">
        <f t="shared" si="4"/>
        <v/>
      </c>
      <c r="I14" s="7" t="str">
        <f>IFERROR(VLOOKUP(CONCATENATE($F$1,A14),درخواست[],18,FALSE),"0")</f>
        <v>0</v>
      </c>
      <c r="J14" s="52"/>
      <c r="K14" s="7">
        <f t="shared" si="0"/>
        <v>0</v>
      </c>
      <c r="L14" s="8" t="str">
        <f t="shared" si="1"/>
        <v/>
      </c>
      <c r="M14" s="3" t="str">
        <f t="shared" si="2"/>
        <v>/لطفا رمز دریافتی را صحیح وارد نمایید/2108/0</v>
      </c>
    </row>
    <row r="15" spans="1:13" x14ac:dyDescent="0.25">
      <c r="A15" s="9" t="s">
        <v>2111</v>
      </c>
      <c r="B15" s="10" t="s">
        <v>27</v>
      </c>
      <c r="C15" s="10" t="e">
        <f t="shared" si="5"/>
        <v>#N/A</v>
      </c>
      <c r="D15" s="10" t="str">
        <f>VLOOKUP(A15,کتاب[],4,FALSE)</f>
        <v>سایر</v>
      </c>
      <c r="E15" s="32" t="e">
        <f t="shared" si="3"/>
        <v>#N/A</v>
      </c>
      <c r="F15" s="11">
        <f>VLOOKUP(A15,کتاب[#All],3,FALSE)</f>
        <v>2100000</v>
      </c>
      <c r="G15" s="42" t="str">
        <f>IFERROR(VLOOKUP(E15,تخفیف2[],2,FALSE),"")</f>
        <v/>
      </c>
      <c r="H15" s="11" t="str">
        <f t="shared" si="4"/>
        <v/>
      </c>
      <c r="I15" s="10" t="str">
        <f>IFERROR(VLOOKUP(CONCATENATE($F$1,A15),درخواست[],18,FALSE),"0")</f>
        <v>0</v>
      </c>
      <c r="J15" s="53"/>
      <c r="K15" s="10">
        <f t="shared" si="0"/>
        <v>0</v>
      </c>
      <c r="L15" s="11" t="str">
        <f t="shared" si="1"/>
        <v/>
      </c>
      <c r="M15" s="3" t="str">
        <f t="shared" si="2"/>
        <v>/لطفا رمز دریافتی را صحیح وارد نمایید/1068/0</v>
      </c>
    </row>
    <row r="16" spans="1:13" x14ac:dyDescent="0.25">
      <c r="A16" s="6" t="s">
        <v>2112</v>
      </c>
      <c r="B16" s="7" t="s">
        <v>29</v>
      </c>
      <c r="C16" s="7" t="e">
        <f t="shared" si="5"/>
        <v>#N/A</v>
      </c>
      <c r="D16" s="7" t="str">
        <f>VLOOKUP(A16,کتاب[],4,FALSE)</f>
        <v>سایر</v>
      </c>
      <c r="E16" s="20" t="e">
        <f t="shared" si="3"/>
        <v>#N/A</v>
      </c>
      <c r="F16" s="8">
        <f>VLOOKUP(A16,کتاب[#All],3,FALSE)</f>
        <v>60000</v>
      </c>
      <c r="G16" s="41" t="str">
        <f>IFERROR(VLOOKUP(E16,تخفیف2[],2,FALSE),"")</f>
        <v/>
      </c>
      <c r="H16" s="8" t="str">
        <f t="shared" si="4"/>
        <v/>
      </c>
      <c r="I16" s="7" t="str">
        <f>IFERROR(VLOOKUP(CONCATENATE($F$1,A16),درخواست[],18,FALSE),"0")</f>
        <v>0</v>
      </c>
      <c r="J16" s="52"/>
      <c r="K16" s="7">
        <f t="shared" si="0"/>
        <v>0</v>
      </c>
      <c r="L16" s="8" t="str">
        <f t="shared" si="1"/>
        <v/>
      </c>
      <c r="M16" s="3" t="str">
        <f t="shared" si="2"/>
        <v>/لطفا رمز دریافتی را صحیح وارد نمایید/841/0</v>
      </c>
    </row>
    <row r="17" spans="1:13" x14ac:dyDescent="0.25">
      <c r="A17" s="9" t="s">
        <v>2113</v>
      </c>
      <c r="B17" s="10" t="s">
        <v>30</v>
      </c>
      <c r="C17" s="10" t="e">
        <f t="shared" si="5"/>
        <v>#N/A</v>
      </c>
      <c r="D17" s="10" t="str">
        <f>VLOOKUP(A17,کتاب[],4,FALSE)</f>
        <v>سایر</v>
      </c>
      <c r="E17" s="32" t="e">
        <f t="shared" si="3"/>
        <v>#N/A</v>
      </c>
      <c r="F17" s="11">
        <f>VLOOKUP(A17,کتاب[#All],3,FALSE)</f>
        <v>350000</v>
      </c>
      <c r="G17" s="42" t="str">
        <f>IFERROR(VLOOKUP(E17,تخفیف2[],2,FALSE),"")</f>
        <v/>
      </c>
      <c r="H17" s="11" t="str">
        <f t="shared" si="4"/>
        <v/>
      </c>
      <c r="I17" s="10" t="str">
        <f>IFERROR(VLOOKUP(CONCATENATE($F$1,A17),درخواست[],18,FALSE),"0")</f>
        <v>0</v>
      </c>
      <c r="J17" s="53"/>
      <c r="K17" s="10">
        <f t="shared" si="0"/>
        <v>0</v>
      </c>
      <c r="L17" s="11" t="str">
        <f t="shared" si="1"/>
        <v/>
      </c>
      <c r="M17" s="3" t="str">
        <f t="shared" si="2"/>
        <v>/لطفا رمز دریافتی را صحیح وارد نمایید/651/0</v>
      </c>
    </row>
    <row r="18" spans="1:13" x14ac:dyDescent="0.25">
      <c r="A18" s="6" t="s">
        <v>2114</v>
      </c>
      <c r="B18" s="7" t="s">
        <v>31</v>
      </c>
      <c r="C18" s="7" t="e">
        <f t="shared" si="5"/>
        <v>#N/A</v>
      </c>
      <c r="D18" s="7" t="str">
        <f>VLOOKUP(A18,کتاب[],4,FALSE)</f>
        <v>سایر</v>
      </c>
      <c r="E18" s="20" t="e">
        <f t="shared" si="3"/>
        <v>#N/A</v>
      </c>
      <c r="F18" s="8">
        <f>VLOOKUP(A18,کتاب[#All],3,FALSE)</f>
        <v>0</v>
      </c>
      <c r="G18" s="41" t="str">
        <f>IFERROR(VLOOKUP(E18,تخفیف2[],2,FALSE),"")</f>
        <v/>
      </c>
      <c r="H18" s="8" t="str">
        <f t="shared" si="4"/>
        <v/>
      </c>
      <c r="I18" s="7" t="str">
        <f>IFERROR(VLOOKUP(CONCATENATE($F$1,A18),درخواست[],18,FALSE),"0")</f>
        <v>0</v>
      </c>
      <c r="J18" s="52"/>
      <c r="K18" s="7">
        <f t="shared" si="0"/>
        <v>0</v>
      </c>
      <c r="L18" s="8" t="str">
        <f t="shared" si="1"/>
        <v/>
      </c>
      <c r="M18" s="3" t="str">
        <f t="shared" si="2"/>
        <v>/لطفا رمز دریافتی را صحیح وارد نمایید/1069/0</v>
      </c>
    </row>
    <row r="19" spans="1:13" x14ac:dyDescent="0.25">
      <c r="A19" s="9" t="s">
        <v>2115</v>
      </c>
      <c r="B19" s="10" t="s">
        <v>32</v>
      </c>
      <c r="C19" s="10" t="e">
        <f t="shared" si="5"/>
        <v>#N/A</v>
      </c>
      <c r="D19" s="10" t="str">
        <f>VLOOKUP(A19,کتاب[],4,FALSE)</f>
        <v>سایر</v>
      </c>
      <c r="E19" s="32" t="e">
        <f t="shared" si="3"/>
        <v>#N/A</v>
      </c>
      <c r="F19" s="11">
        <f>VLOOKUP(A19,کتاب[#All],3,FALSE)</f>
        <v>250000</v>
      </c>
      <c r="G19" s="42" t="str">
        <f>IFERROR(VLOOKUP(E19,تخفیف2[],2,FALSE),"")</f>
        <v/>
      </c>
      <c r="H19" s="11" t="str">
        <f t="shared" si="4"/>
        <v/>
      </c>
      <c r="I19" s="10" t="str">
        <f>IFERROR(VLOOKUP(CONCATENATE($F$1,A19),درخواست[],18,FALSE),"0")</f>
        <v>0</v>
      </c>
      <c r="J19" s="53"/>
      <c r="K19" s="10">
        <f t="shared" si="0"/>
        <v>0</v>
      </c>
      <c r="L19" s="11" t="str">
        <f t="shared" si="1"/>
        <v/>
      </c>
      <c r="M19" s="3" t="str">
        <f t="shared" si="2"/>
        <v>/لطفا رمز دریافتی را صحیح وارد نمایید/459/0</v>
      </c>
    </row>
    <row r="20" spans="1:13" x14ac:dyDescent="0.25">
      <c r="A20" s="6" t="s">
        <v>2116</v>
      </c>
      <c r="B20" s="7" t="s">
        <v>28</v>
      </c>
      <c r="C20" s="7" t="e">
        <f t="shared" si="5"/>
        <v>#N/A</v>
      </c>
      <c r="D20" s="7" t="str">
        <f>VLOOKUP(A20,کتاب[],4,FALSE)</f>
        <v>سایر</v>
      </c>
      <c r="E20" s="20" t="e">
        <f t="shared" si="3"/>
        <v>#N/A</v>
      </c>
      <c r="F20" s="8">
        <f>VLOOKUP(A20,کتاب[#All],3,FALSE)</f>
        <v>200000</v>
      </c>
      <c r="G20" s="41" t="str">
        <f>IFERROR(VLOOKUP(E20,تخفیف2[],2,FALSE),"")</f>
        <v/>
      </c>
      <c r="H20" s="8" t="str">
        <f t="shared" si="4"/>
        <v/>
      </c>
      <c r="I20" s="7" t="str">
        <f>IFERROR(VLOOKUP(CONCATENATE($F$1,A20),درخواست[],18,FALSE),"0")</f>
        <v>0</v>
      </c>
      <c r="J20" s="52"/>
      <c r="K20" s="7">
        <f t="shared" si="0"/>
        <v>0</v>
      </c>
      <c r="L20" s="8" t="str">
        <f t="shared" si="1"/>
        <v/>
      </c>
      <c r="M20" s="3" t="str">
        <f t="shared" si="2"/>
        <v>/لطفا رمز دریافتی را صحیح وارد نمایید/1953/0</v>
      </c>
    </row>
    <row r="21" spans="1:13" x14ac:dyDescent="0.25">
      <c r="A21" s="9" t="s">
        <v>2117</v>
      </c>
      <c r="B21" s="10" t="s">
        <v>33</v>
      </c>
      <c r="C21" s="10" t="e">
        <f t="shared" si="5"/>
        <v>#N/A</v>
      </c>
      <c r="D21" s="10" t="str">
        <f>VLOOKUP(A21,کتاب[],4,FALSE)</f>
        <v>سایر</v>
      </c>
      <c r="E21" s="32" t="e">
        <f t="shared" si="3"/>
        <v>#N/A</v>
      </c>
      <c r="F21" s="11">
        <f>VLOOKUP(A21,کتاب[#All],3,FALSE)</f>
        <v>220000</v>
      </c>
      <c r="G21" s="42" t="str">
        <f>IFERROR(VLOOKUP(E21,تخفیف2[],2,FALSE),"")</f>
        <v/>
      </c>
      <c r="H21" s="11" t="str">
        <f t="shared" si="4"/>
        <v/>
      </c>
      <c r="I21" s="10" t="str">
        <f>IFERROR(VLOOKUP(CONCATENATE($F$1,A21),درخواست[],18,FALSE),"0")</f>
        <v>0</v>
      </c>
      <c r="J21" s="53"/>
      <c r="K21" s="10">
        <f t="shared" si="0"/>
        <v>0</v>
      </c>
      <c r="L21" s="11" t="str">
        <f t="shared" si="1"/>
        <v/>
      </c>
      <c r="M21" s="3" t="str">
        <f t="shared" si="2"/>
        <v>/لطفا رمز دریافتی را صحیح وارد نمایید/471/0</v>
      </c>
    </row>
    <row r="22" spans="1:13" x14ac:dyDescent="0.25">
      <c r="A22" s="6" t="s">
        <v>2118</v>
      </c>
      <c r="B22" s="7" t="s">
        <v>34</v>
      </c>
      <c r="C22" s="7" t="e">
        <f t="shared" si="5"/>
        <v>#N/A</v>
      </c>
      <c r="D22" s="7" t="str">
        <f>VLOOKUP(A22,کتاب[],4,FALSE)</f>
        <v>سایر</v>
      </c>
      <c r="E22" s="20" t="e">
        <f t="shared" si="3"/>
        <v>#N/A</v>
      </c>
      <c r="F22" s="8">
        <f>VLOOKUP(A22,کتاب[#All],3,FALSE)</f>
        <v>0</v>
      </c>
      <c r="G22" s="41" t="str">
        <f>IFERROR(VLOOKUP(E22,تخفیف2[],2,FALSE),"")</f>
        <v/>
      </c>
      <c r="H22" s="8" t="str">
        <f t="shared" si="4"/>
        <v/>
      </c>
      <c r="I22" s="7" t="str">
        <f>IFERROR(VLOOKUP(CONCATENATE($F$1,A22),درخواست[],18,FALSE),"0")</f>
        <v>0</v>
      </c>
      <c r="J22" s="52"/>
      <c r="K22" s="7">
        <f t="shared" si="0"/>
        <v>0</v>
      </c>
      <c r="L22" s="8" t="str">
        <f t="shared" si="1"/>
        <v/>
      </c>
      <c r="M22" s="3" t="str">
        <f t="shared" si="2"/>
        <v>/لطفا رمز دریافتی را صحیح وارد نمایید/465/0</v>
      </c>
    </row>
    <row r="23" spans="1:13" x14ac:dyDescent="0.25">
      <c r="A23" s="9" t="s">
        <v>2119</v>
      </c>
      <c r="B23" s="10" t="s">
        <v>35</v>
      </c>
      <c r="C23" s="10" t="e">
        <f t="shared" si="5"/>
        <v>#N/A</v>
      </c>
      <c r="D23" s="10" t="str">
        <f>VLOOKUP(A23,کتاب[],4,FALSE)</f>
        <v>سایر</v>
      </c>
      <c r="E23" s="32" t="e">
        <f t="shared" si="3"/>
        <v>#N/A</v>
      </c>
      <c r="F23" s="11">
        <f>VLOOKUP(A23,کتاب[#All],3,FALSE)</f>
        <v>0</v>
      </c>
      <c r="G23" s="42" t="str">
        <f>IFERROR(VLOOKUP(E23,تخفیف2[],2,FALSE),"")</f>
        <v/>
      </c>
      <c r="H23" s="11" t="str">
        <f t="shared" si="4"/>
        <v/>
      </c>
      <c r="I23" s="10" t="str">
        <f>IFERROR(VLOOKUP(CONCATENATE($F$1,A23),درخواست[],18,FALSE),"0")</f>
        <v>0</v>
      </c>
      <c r="J23" s="53"/>
      <c r="K23" s="10">
        <f t="shared" si="0"/>
        <v>0</v>
      </c>
      <c r="L23" s="11" t="str">
        <f t="shared" si="1"/>
        <v/>
      </c>
      <c r="M23" s="3" t="str">
        <f t="shared" si="2"/>
        <v>/لطفا رمز دریافتی را صحیح وارد نمایید/464/0</v>
      </c>
    </row>
    <row r="24" spans="1:13" x14ac:dyDescent="0.25">
      <c r="A24" s="6" t="s">
        <v>2120</v>
      </c>
      <c r="B24" s="7" t="s">
        <v>36</v>
      </c>
      <c r="C24" s="7" t="e">
        <f t="shared" si="5"/>
        <v>#N/A</v>
      </c>
      <c r="D24" s="7" t="str">
        <f>VLOOKUP(A24,کتاب[],4,FALSE)</f>
        <v>سایر</v>
      </c>
      <c r="E24" s="20" t="e">
        <f t="shared" si="3"/>
        <v>#N/A</v>
      </c>
      <c r="F24" s="8">
        <f>VLOOKUP(A24,کتاب[#All],3,FALSE)</f>
        <v>320000</v>
      </c>
      <c r="G24" s="41" t="str">
        <f>IFERROR(VLOOKUP(E24,تخفیف2[],2,FALSE),"")</f>
        <v/>
      </c>
      <c r="H24" s="8" t="str">
        <f t="shared" si="4"/>
        <v/>
      </c>
      <c r="I24" s="7" t="str">
        <f>IFERROR(VLOOKUP(CONCATENATE($F$1,A24),درخواست[],18,FALSE),"0")</f>
        <v>0</v>
      </c>
      <c r="J24" s="52"/>
      <c r="K24" s="7">
        <f t="shared" si="0"/>
        <v>0</v>
      </c>
      <c r="L24" s="8" t="str">
        <f t="shared" si="1"/>
        <v/>
      </c>
      <c r="M24" s="3" t="str">
        <f t="shared" si="2"/>
        <v>/لطفا رمز دریافتی را صحیح وارد نمایید/460/0</v>
      </c>
    </row>
    <row r="25" spans="1:13" x14ac:dyDescent="0.25">
      <c r="A25" s="9" t="s">
        <v>2121</v>
      </c>
      <c r="B25" s="10" t="s">
        <v>37</v>
      </c>
      <c r="C25" s="10" t="e">
        <f t="shared" si="5"/>
        <v>#N/A</v>
      </c>
      <c r="D25" s="10" t="str">
        <f>VLOOKUP(A25,کتاب[],4,FALSE)</f>
        <v>سایر</v>
      </c>
      <c r="E25" s="32" t="e">
        <f t="shared" si="3"/>
        <v>#N/A</v>
      </c>
      <c r="F25" s="11">
        <f>VLOOKUP(A25,کتاب[#All],3,FALSE)</f>
        <v>220000</v>
      </c>
      <c r="G25" s="42" t="str">
        <f>IFERROR(VLOOKUP(E25,تخفیف2[],2,FALSE),"")</f>
        <v/>
      </c>
      <c r="H25" s="11" t="str">
        <f t="shared" si="4"/>
        <v/>
      </c>
      <c r="I25" s="10" t="str">
        <f>IFERROR(VLOOKUP(CONCATENATE($F$1,A25),درخواست[],18,FALSE),"0")</f>
        <v>0</v>
      </c>
      <c r="J25" s="53"/>
      <c r="K25" s="10">
        <f t="shared" si="0"/>
        <v>0</v>
      </c>
      <c r="L25" s="11" t="str">
        <f t="shared" si="1"/>
        <v/>
      </c>
      <c r="M25" s="3" t="str">
        <f t="shared" si="2"/>
        <v>/لطفا رمز دریافتی را صحیح وارد نمایید/468/0</v>
      </c>
    </row>
    <row r="26" spans="1:13" x14ac:dyDescent="0.25">
      <c r="A26" s="6" t="s">
        <v>2122</v>
      </c>
      <c r="B26" s="7" t="s">
        <v>39</v>
      </c>
      <c r="C26" s="7" t="e">
        <f t="shared" si="5"/>
        <v>#N/A</v>
      </c>
      <c r="D26" s="7" t="str">
        <f>VLOOKUP(A26,کتاب[],4,FALSE)</f>
        <v>سایر</v>
      </c>
      <c r="E26" s="20" t="e">
        <f t="shared" si="3"/>
        <v>#N/A</v>
      </c>
      <c r="F26" s="8">
        <f>VLOOKUP(A26,کتاب[#All],3,FALSE)</f>
        <v>400000</v>
      </c>
      <c r="G26" s="41" t="str">
        <f>IFERROR(VLOOKUP(E26,تخفیف2[],2,FALSE),"")</f>
        <v/>
      </c>
      <c r="H26" s="8" t="str">
        <f t="shared" si="4"/>
        <v/>
      </c>
      <c r="I26" s="7" t="str">
        <f>IFERROR(VLOOKUP(CONCATENATE($F$1,A26),درخواست[],18,FALSE),"0")</f>
        <v>0</v>
      </c>
      <c r="J26" s="52"/>
      <c r="K26" s="7">
        <f t="shared" si="0"/>
        <v>0</v>
      </c>
      <c r="L26" s="8" t="str">
        <f t="shared" si="1"/>
        <v/>
      </c>
      <c r="M26" s="3" t="str">
        <f t="shared" si="2"/>
        <v>/لطفا رمز دریافتی را صحیح وارد نمایید/1078/0</v>
      </c>
    </row>
    <row r="27" spans="1:13" x14ac:dyDescent="0.25">
      <c r="A27" s="9" t="s">
        <v>2123</v>
      </c>
      <c r="B27" s="10" t="s">
        <v>40</v>
      </c>
      <c r="C27" s="10" t="e">
        <f t="shared" si="5"/>
        <v>#N/A</v>
      </c>
      <c r="D27" s="10" t="str">
        <f>VLOOKUP(A27,کتاب[],4,FALSE)</f>
        <v>سایر</v>
      </c>
      <c r="E27" s="32" t="e">
        <f t="shared" si="3"/>
        <v>#N/A</v>
      </c>
      <c r="F27" s="11">
        <f>VLOOKUP(A27,کتاب[#All],3,FALSE)</f>
        <v>0</v>
      </c>
      <c r="G27" s="42" t="str">
        <f>IFERROR(VLOOKUP(E27,تخفیف2[],2,FALSE),"")</f>
        <v/>
      </c>
      <c r="H27" s="11" t="str">
        <f t="shared" si="4"/>
        <v/>
      </c>
      <c r="I27" s="10" t="str">
        <f>IFERROR(VLOOKUP(CONCATENATE($F$1,A27),درخواست[],18,FALSE),"0")</f>
        <v>0</v>
      </c>
      <c r="J27" s="53"/>
      <c r="K27" s="10">
        <f t="shared" si="0"/>
        <v>0</v>
      </c>
      <c r="L27" s="11" t="str">
        <f t="shared" si="1"/>
        <v/>
      </c>
      <c r="M27" s="3" t="str">
        <f t="shared" si="2"/>
        <v>/لطفا رمز دریافتی را صحیح وارد نمایید/716/0</v>
      </c>
    </row>
    <row r="28" spans="1:13" x14ac:dyDescent="0.25">
      <c r="A28" s="6" t="s">
        <v>2124</v>
      </c>
      <c r="B28" s="7" t="s">
        <v>41</v>
      </c>
      <c r="C28" s="7" t="e">
        <f t="shared" si="5"/>
        <v>#N/A</v>
      </c>
      <c r="D28" s="7" t="str">
        <f>VLOOKUP(A28,کتاب[],4,FALSE)</f>
        <v>سایر</v>
      </c>
      <c r="E28" s="20" t="e">
        <f t="shared" si="3"/>
        <v>#N/A</v>
      </c>
      <c r="F28" s="8">
        <f>VLOOKUP(A28,کتاب[#All],3,FALSE)</f>
        <v>390000</v>
      </c>
      <c r="G28" s="41" t="str">
        <f>IFERROR(VLOOKUP(E28,تخفیف2[],2,FALSE),"")</f>
        <v/>
      </c>
      <c r="H28" s="8" t="str">
        <f t="shared" si="4"/>
        <v/>
      </c>
      <c r="I28" s="7" t="str">
        <f>IFERROR(VLOOKUP(CONCATENATE($F$1,A28),درخواست[],18,FALSE),"0")</f>
        <v>0</v>
      </c>
      <c r="J28" s="52"/>
      <c r="K28" s="7">
        <f t="shared" si="0"/>
        <v>0</v>
      </c>
      <c r="L28" s="8" t="str">
        <f t="shared" si="1"/>
        <v/>
      </c>
      <c r="M28" s="3" t="str">
        <f t="shared" si="2"/>
        <v>/لطفا رمز دریافتی را صحیح وارد نمایید/648/0</v>
      </c>
    </row>
    <row r="29" spans="1:13" x14ac:dyDescent="0.25">
      <c r="A29" s="9" t="s">
        <v>2125</v>
      </c>
      <c r="B29" s="10" t="s">
        <v>2003</v>
      </c>
      <c r="C29" s="10" t="e">
        <f t="shared" si="5"/>
        <v>#N/A</v>
      </c>
      <c r="D29" s="10" t="str">
        <f>VLOOKUP(A29,کتاب[],4,FALSE)</f>
        <v>سایر</v>
      </c>
      <c r="E29" s="32" t="e">
        <f t="shared" si="3"/>
        <v>#N/A</v>
      </c>
      <c r="F29" s="11">
        <f>VLOOKUP(A29,کتاب[#All],3,FALSE)</f>
        <v>390000</v>
      </c>
      <c r="G29" s="42" t="str">
        <f>IFERROR(VLOOKUP(E29,تخفیف2[],2,FALSE),"")</f>
        <v/>
      </c>
      <c r="H29" s="11" t="str">
        <f t="shared" si="4"/>
        <v/>
      </c>
      <c r="I29" s="10" t="str">
        <f>IFERROR(VLOOKUP(CONCATENATE($F$1,A29),درخواست[],18,FALSE),"0")</f>
        <v>0</v>
      </c>
      <c r="J29" s="53"/>
      <c r="K29" s="10">
        <f t="shared" si="0"/>
        <v>0</v>
      </c>
      <c r="L29" s="11" t="str">
        <f t="shared" si="1"/>
        <v/>
      </c>
      <c r="M29" s="3" t="str">
        <f t="shared" si="2"/>
        <v>/لطفا رمز دریافتی را صحیح وارد نمایید/1079/0</v>
      </c>
    </row>
    <row r="30" spans="1:13" x14ac:dyDescent="0.25">
      <c r="A30" s="6" t="s">
        <v>2126</v>
      </c>
      <c r="B30" s="7" t="s">
        <v>2004</v>
      </c>
      <c r="C30" s="7" t="e">
        <f t="shared" si="5"/>
        <v>#N/A</v>
      </c>
      <c r="D30" s="7" t="str">
        <f>VLOOKUP(A30,کتاب[],4,FALSE)</f>
        <v>سایر</v>
      </c>
      <c r="E30" s="20" t="e">
        <f t="shared" si="3"/>
        <v>#N/A</v>
      </c>
      <c r="F30" s="8">
        <f>VLOOKUP(A30,کتاب[#All],3,FALSE)</f>
        <v>0</v>
      </c>
      <c r="G30" s="41" t="str">
        <f>IFERROR(VLOOKUP(E30,تخفیف2[],2,FALSE),"")</f>
        <v/>
      </c>
      <c r="H30" s="8" t="str">
        <f t="shared" si="4"/>
        <v/>
      </c>
      <c r="I30" s="7" t="str">
        <f>IFERROR(VLOOKUP(CONCATENATE($F$1,A30),درخواست[],18,FALSE),"0")</f>
        <v>0</v>
      </c>
      <c r="J30" s="52"/>
      <c r="K30" s="7">
        <f t="shared" si="0"/>
        <v>0</v>
      </c>
      <c r="L30" s="8" t="str">
        <f t="shared" si="1"/>
        <v/>
      </c>
      <c r="M30" s="3" t="str">
        <f t="shared" si="2"/>
        <v>/لطفا رمز دریافتی را صحیح وارد نمایید/1070/0</v>
      </c>
    </row>
    <row r="31" spans="1:13" x14ac:dyDescent="0.25">
      <c r="A31" s="9" t="s">
        <v>2127</v>
      </c>
      <c r="B31" s="10" t="s">
        <v>2005</v>
      </c>
      <c r="C31" s="10" t="e">
        <f t="shared" si="5"/>
        <v>#N/A</v>
      </c>
      <c r="D31" s="10" t="str">
        <f>VLOOKUP(A31,کتاب[],4,FALSE)</f>
        <v>سایر</v>
      </c>
      <c r="E31" s="32" t="e">
        <f t="shared" si="3"/>
        <v>#N/A</v>
      </c>
      <c r="F31" s="11">
        <f>VLOOKUP(A31,کتاب[#All],3,FALSE)</f>
        <v>850000</v>
      </c>
      <c r="G31" s="42" t="str">
        <f>IFERROR(VLOOKUP(E31,تخفیف2[],2,FALSE),"")</f>
        <v/>
      </c>
      <c r="H31" s="11" t="str">
        <f t="shared" si="4"/>
        <v/>
      </c>
      <c r="I31" s="10" t="str">
        <f>IFERROR(VLOOKUP(CONCATENATE($F$1,A31),درخواست[],18,FALSE),"0")</f>
        <v>0</v>
      </c>
      <c r="J31" s="53"/>
      <c r="K31" s="10">
        <f t="shared" si="0"/>
        <v>0</v>
      </c>
      <c r="L31" s="11" t="str">
        <f t="shared" si="1"/>
        <v/>
      </c>
      <c r="M31" s="3" t="str">
        <f t="shared" si="2"/>
        <v>/لطفا رمز دریافتی را صحیح وارد نمایید/535/0</v>
      </c>
    </row>
    <row r="32" spans="1:13" x14ac:dyDescent="0.25">
      <c r="A32" s="6" t="s">
        <v>2128</v>
      </c>
      <c r="B32" s="7" t="s">
        <v>2006</v>
      </c>
      <c r="C32" s="7" t="e">
        <f t="shared" si="5"/>
        <v>#N/A</v>
      </c>
      <c r="D32" s="7" t="str">
        <f>VLOOKUP(A32,کتاب[],4,FALSE)</f>
        <v>سایر</v>
      </c>
      <c r="E32" s="20" t="e">
        <f t="shared" si="3"/>
        <v>#N/A</v>
      </c>
      <c r="F32" s="8">
        <f>VLOOKUP(A32,کتاب[#All],3,FALSE)</f>
        <v>0</v>
      </c>
      <c r="G32" s="41" t="str">
        <f>IFERROR(VLOOKUP(E32,تخفیف2[],2,FALSE),"")</f>
        <v/>
      </c>
      <c r="H32" s="8" t="str">
        <f t="shared" si="4"/>
        <v/>
      </c>
      <c r="I32" s="7" t="str">
        <f>IFERROR(VLOOKUP(CONCATENATE($F$1,A32),درخواست[],18,FALSE),"0")</f>
        <v>0</v>
      </c>
      <c r="J32" s="52"/>
      <c r="K32" s="7">
        <f t="shared" si="0"/>
        <v>0</v>
      </c>
      <c r="L32" s="8" t="str">
        <f t="shared" si="1"/>
        <v/>
      </c>
      <c r="M32" s="3" t="str">
        <f t="shared" si="2"/>
        <v>/لطفا رمز دریافتی را صحیح وارد نمایید/639/0</v>
      </c>
    </row>
    <row r="33" spans="1:13" x14ac:dyDescent="0.25">
      <c r="A33" s="9" t="s">
        <v>2129</v>
      </c>
      <c r="B33" s="10" t="s">
        <v>43</v>
      </c>
      <c r="C33" s="10" t="e">
        <f t="shared" si="5"/>
        <v>#N/A</v>
      </c>
      <c r="D33" s="10" t="str">
        <f>VLOOKUP(A33,کتاب[],4,FALSE)</f>
        <v>سایر</v>
      </c>
      <c r="E33" s="32" t="e">
        <f t="shared" si="3"/>
        <v>#N/A</v>
      </c>
      <c r="F33" s="11">
        <f>VLOOKUP(A33,کتاب[#All],3,FALSE)</f>
        <v>115000</v>
      </c>
      <c r="G33" s="42" t="str">
        <f>IFERROR(VLOOKUP(E33,تخفیف2[],2,FALSE),"")</f>
        <v/>
      </c>
      <c r="H33" s="11" t="str">
        <f t="shared" si="4"/>
        <v/>
      </c>
      <c r="I33" s="10" t="str">
        <f>IFERROR(VLOOKUP(CONCATENATE($F$1,A33),درخواست[],18,FALSE),"0")</f>
        <v>0</v>
      </c>
      <c r="J33" s="53"/>
      <c r="K33" s="10">
        <f t="shared" si="0"/>
        <v>0</v>
      </c>
      <c r="L33" s="11" t="str">
        <f t="shared" si="1"/>
        <v/>
      </c>
      <c r="M33" s="3" t="str">
        <f t="shared" si="2"/>
        <v>/لطفا رمز دریافتی را صحیح وارد نمایید/641/0</v>
      </c>
    </row>
    <row r="34" spans="1:13" x14ac:dyDescent="0.25">
      <c r="A34" s="6" t="s">
        <v>2130</v>
      </c>
      <c r="B34" s="7" t="s">
        <v>2007</v>
      </c>
      <c r="C34" s="7" t="e">
        <f t="shared" si="5"/>
        <v>#N/A</v>
      </c>
      <c r="D34" s="7" t="str">
        <f>VLOOKUP(A34,کتاب[],4,FALSE)</f>
        <v>سایر</v>
      </c>
      <c r="E34" s="20" t="e">
        <f t="shared" si="3"/>
        <v>#N/A</v>
      </c>
      <c r="F34" s="8">
        <f>VLOOKUP(A34,کتاب[#All],3,FALSE)</f>
        <v>80000</v>
      </c>
      <c r="G34" s="41" t="str">
        <f>IFERROR(VLOOKUP(E34,تخفیف2[],2,FALSE),"")</f>
        <v/>
      </c>
      <c r="H34" s="8" t="str">
        <f t="shared" si="4"/>
        <v/>
      </c>
      <c r="I34" s="7" t="str">
        <f>IFERROR(VLOOKUP(CONCATENATE($F$1,A34),درخواست[],18,FALSE),"0")</f>
        <v>0</v>
      </c>
      <c r="J34" s="52"/>
      <c r="K34" s="7">
        <f t="shared" si="0"/>
        <v>0</v>
      </c>
      <c r="L34" s="8" t="str">
        <f t="shared" si="1"/>
        <v/>
      </c>
      <c r="M34" s="3" t="str">
        <f t="shared" si="2"/>
        <v>/لطفا رمز دریافتی را صحیح وارد نمایید/642/0</v>
      </c>
    </row>
    <row r="35" spans="1:13" x14ac:dyDescent="0.25">
      <c r="A35" s="9" t="s">
        <v>2131</v>
      </c>
      <c r="B35" s="10" t="s">
        <v>45</v>
      </c>
      <c r="C35" s="10" t="e">
        <f t="shared" si="5"/>
        <v>#N/A</v>
      </c>
      <c r="D35" s="10" t="str">
        <f>VLOOKUP(A35,کتاب[],4,FALSE)</f>
        <v>سایر</v>
      </c>
      <c r="E35" s="32" t="e">
        <f t="shared" si="3"/>
        <v>#N/A</v>
      </c>
      <c r="F35" s="11">
        <f>VLOOKUP(A35,کتاب[#All],3,FALSE)</f>
        <v>260000</v>
      </c>
      <c r="G35" s="42" t="str">
        <f>IFERROR(VLOOKUP(E35,تخفیف2[],2,FALSE),"")</f>
        <v/>
      </c>
      <c r="H35" s="11" t="str">
        <f t="shared" si="4"/>
        <v/>
      </c>
      <c r="I35" s="10" t="str">
        <f>IFERROR(VLOOKUP(CONCATENATE($F$1,A35),درخواست[],18,FALSE),"0")</f>
        <v>0</v>
      </c>
      <c r="J35" s="53"/>
      <c r="K35" s="10">
        <f t="shared" si="0"/>
        <v>0</v>
      </c>
      <c r="L35" s="11" t="str">
        <f t="shared" si="1"/>
        <v/>
      </c>
      <c r="M35" s="3" t="str">
        <f t="shared" si="2"/>
        <v>/لطفا رمز دریافتی را صحیح وارد نمایید/840/0</v>
      </c>
    </row>
    <row r="36" spans="1:13" x14ac:dyDescent="0.25">
      <c r="A36" s="6" t="s">
        <v>2132</v>
      </c>
      <c r="B36" s="7" t="s">
        <v>2008</v>
      </c>
      <c r="C36" s="7" t="e">
        <f t="shared" si="5"/>
        <v>#N/A</v>
      </c>
      <c r="D36" s="7" t="str">
        <f>VLOOKUP(A36,کتاب[],4,FALSE)</f>
        <v>سایر</v>
      </c>
      <c r="E36" s="20" t="e">
        <f t="shared" si="3"/>
        <v>#N/A</v>
      </c>
      <c r="F36" s="8">
        <f>VLOOKUP(A36,کتاب[#All],3,FALSE)</f>
        <v>400000</v>
      </c>
      <c r="G36" s="41" t="str">
        <f>IFERROR(VLOOKUP(E36,تخفیف2[],2,FALSE),"")</f>
        <v/>
      </c>
      <c r="H36" s="8" t="str">
        <f t="shared" si="4"/>
        <v/>
      </c>
      <c r="I36" s="7" t="str">
        <f>IFERROR(VLOOKUP(CONCATENATE($F$1,A36),درخواست[],18,FALSE),"0")</f>
        <v>0</v>
      </c>
      <c r="J36" s="52"/>
      <c r="K36" s="7">
        <f t="shared" si="0"/>
        <v>0</v>
      </c>
      <c r="L36" s="8" t="str">
        <f t="shared" si="1"/>
        <v/>
      </c>
      <c r="M36" s="3" t="str">
        <f t="shared" si="2"/>
        <v>/لطفا رمز دریافتی را صحیح وارد نمایید/245/0</v>
      </c>
    </row>
    <row r="37" spans="1:13" x14ac:dyDescent="0.25">
      <c r="A37" s="9" t="s">
        <v>2133</v>
      </c>
      <c r="B37" s="10" t="s">
        <v>2009</v>
      </c>
      <c r="C37" s="10" t="e">
        <f t="shared" si="5"/>
        <v>#N/A</v>
      </c>
      <c r="D37" s="10" t="str">
        <f>VLOOKUP(A37,کتاب[],4,FALSE)</f>
        <v>سایر</v>
      </c>
      <c r="E37" s="32" t="e">
        <f t="shared" si="3"/>
        <v>#N/A</v>
      </c>
      <c r="F37" s="11">
        <f>VLOOKUP(A37,کتاب[#All],3,FALSE)</f>
        <v>430000</v>
      </c>
      <c r="G37" s="42" t="str">
        <f>IFERROR(VLOOKUP(E37,تخفیف2[],2,FALSE),"")</f>
        <v/>
      </c>
      <c r="H37" s="11" t="str">
        <f t="shared" si="4"/>
        <v/>
      </c>
      <c r="I37" s="10" t="str">
        <f>IFERROR(VLOOKUP(CONCATENATE($F$1,A37),درخواست[],18,FALSE),"0")</f>
        <v>0</v>
      </c>
      <c r="J37" s="53"/>
      <c r="K37" s="10">
        <f t="shared" si="0"/>
        <v>0</v>
      </c>
      <c r="L37" s="11" t="str">
        <f t="shared" si="1"/>
        <v/>
      </c>
      <c r="M37" s="3" t="str">
        <f t="shared" si="2"/>
        <v>/لطفا رمز دریافتی را صحیح وارد نمایید/659/0</v>
      </c>
    </row>
    <row r="38" spans="1:13" x14ac:dyDescent="0.25">
      <c r="A38" s="6" t="s">
        <v>2134</v>
      </c>
      <c r="B38" s="7" t="s">
        <v>53</v>
      </c>
      <c r="C38" s="7" t="e">
        <f t="shared" si="5"/>
        <v>#N/A</v>
      </c>
      <c r="D38" s="7" t="str">
        <f>VLOOKUP(A38,کتاب[],4,FALSE)</f>
        <v>سایر</v>
      </c>
      <c r="E38" s="20" t="e">
        <f t="shared" si="3"/>
        <v>#N/A</v>
      </c>
      <c r="F38" s="8">
        <f>VLOOKUP(A38,کتاب[#All],3,FALSE)</f>
        <v>233000</v>
      </c>
      <c r="G38" s="41" t="str">
        <f>IFERROR(VLOOKUP(E38,تخفیف2[],2,FALSE),"")</f>
        <v/>
      </c>
      <c r="H38" s="8" t="str">
        <f t="shared" si="4"/>
        <v/>
      </c>
      <c r="I38" s="7" t="str">
        <f>IFERROR(VLOOKUP(CONCATENATE($F$1,A38),درخواست[],18,FALSE),"0")</f>
        <v>0</v>
      </c>
      <c r="J38" s="52"/>
      <c r="K38" s="7">
        <f t="shared" si="0"/>
        <v>0</v>
      </c>
      <c r="L38" s="8" t="str">
        <f t="shared" si="1"/>
        <v/>
      </c>
      <c r="M38" s="3" t="str">
        <f t="shared" si="2"/>
        <v>/لطفا رمز دریافتی را صحیح وارد نمایید/30/0</v>
      </c>
    </row>
    <row r="39" spans="1:13" x14ac:dyDescent="0.25">
      <c r="A39" s="9" t="s">
        <v>2135</v>
      </c>
      <c r="B39" s="10" t="s">
        <v>2010</v>
      </c>
      <c r="C39" s="10" t="e">
        <f t="shared" si="5"/>
        <v>#N/A</v>
      </c>
      <c r="D39" s="10" t="str">
        <f>VLOOKUP(A39,کتاب[],4,FALSE)</f>
        <v>سایر</v>
      </c>
      <c r="E39" s="32" t="e">
        <f t="shared" si="3"/>
        <v>#N/A</v>
      </c>
      <c r="F39" s="11">
        <f>VLOOKUP(A39,کتاب[#All],3,FALSE)</f>
        <v>600000</v>
      </c>
      <c r="G39" s="42" t="str">
        <f>IFERROR(VLOOKUP(E39,تخفیف2[],2,FALSE),"")</f>
        <v/>
      </c>
      <c r="H39" s="11" t="str">
        <f t="shared" si="4"/>
        <v/>
      </c>
      <c r="I39" s="10" t="str">
        <f>IFERROR(VLOOKUP(CONCATENATE($F$1,A39),درخواست[],18,FALSE),"0")</f>
        <v>0</v>
      </c>
      <c r="J39" s="53"/>
      <c r="K39" s="10">
        <f t="shared" si="0"/>
        <v>0</v>
      </c>
      <c r="L39" s="11" t="str">
        <f t="shared" si="1"/>
        <v/>
      </c>
      <c r="M39" s="3" t="str">
        <f t="shared" si="2"/>
        <v>/لطفا رمز دریافتی را صحیح وارد نمایید/1080/0</v>
      </c>
    </row>
    <row r="40" spans="1:13" x14ac:dyDescent="0.25">
      <c r="A40" s="6" t="s">
        <v>2136</v>
      </c>
      <c r="B40" s="7" t="s">
        <v>2011</v>
      </c>
      <c r="C40" s="7" t="e">
        <f t="shared" si="5"/>
        <v>#N/A</v>
      </c>
      <c r="D40" s="7" t="str">
        <f>VLOOKUP(A40,کتاب[],4,FALSE)</f>
        <v>سایر</v>
      </c>
      <c r="E40" s="20" t="e">
        <f t="shared" si="3"/>
        <v>#N/A</v>
      </c>
      <c r="F40" s="8">
        <f>VLOOKUP(A40,کتاب[#All],3,FALSE)</f>
        <v>200000</v>
      </c>
      <c r="G40" s="41" t="str">
        <f>IFERROR(VLOOKUP(E40,تخفیف2[],2,FALSE),"")</f>
        <v/>
      </c>
      <c r="H40" s="8" t="str">
        <f t="shared" si="4"/>
        <v/>
      </c>
      <c r="I40" s="7" t="str">
        <f>IFERROR(VLOOKUP(CONCATENATE($F$1,A40),درخواست[],18,FALSE),"0")</f>
        <v>0</v>
      </c>
      <c r="J40" s="52"/>
      <c r="K40" s="7">
        <f t="shared" si="0"/>
        <v>0</v>
      </c>
      <c r="L40" s="8" t="str">
        <f t="shared" si="1"/>
        <v/>
      </c>
      <c r="M40" s="3" t="str">
        <f t="shared" si="2"/>
        <v>/لطفا رمز دریافتی را صحیح وارد نمایید/706/0</v>
      </c>
    </row>
    <row r="41" spans="1:13" x14ac:dyDescent="0.25">
      <c r="A41" s="9" t="s">
        <v>2137</v>
      </c>
      <c r="B41" s="10" t="s">
        <v>2012</v>
      </c>
      <c r="C41" s="10" t="e">
        <f t="shared" si="5"/>
        <v>#N/A</v>
      </c>
      <c r="D41" s="10" t="str">
        <f>VLOOKUP(A41,کتاب[],4,FALSE)</f>
        <v>سایر</v>
      </c>
      <c r="E41" s="32" t="e">
        <f t="shared" si="3"/>
        <v>#N/A</v>
      </c>
      <c r="F41" s="11">
        <f>VLOOKUP(A41,کتاب[#All],3,FALSE)</f>
        <v>340000</v>
      </c>
      <c r="G41" s="42" t="str">
        <f>IFERROR(VLOOKUP(E41,تخفیف2[],2,FALSE),"")</f>
        <v/>
      </c>
      <c r="H41" s="11" t="str">
        <f t="shared" si="4"/>
        <v/>
      </c>
      <c r="I41" s="10" t="str">
        <f>IFERROR(VLOOKUP(CONCATENATE($F$1,A41),درخواست[],18,FALSE),"0")</f>
        <v>0</v>
      </c>
      <c r="J41" s="53"/>
      <c r="K41" s="10">
        <f t="shared" si="0"/>
        <v>0</v>
      </c>
      <c r="L41" s="11" t="str">
        <f t="shared" si="1"/>
        <v/>
      </c>
      <c r="M41" s="3" t="str">
        <f t="shared" si="2"/>
        <v>/لطفا رمز دریافتی را صحیح وارد نمایید/652/0</v>
      </c>
    </row>
    <row r="42" spans="1:13" x14ac:dyDescent="0.25">
      <c r="A42" s="6" t="s">
        <v>2138</v>
      </c>
      <c r="B42" s="7" t="s">
        <v>2013</v>
      </c>
      <c r="C42" s="7" t="e">
        <f t="shared" si="5"/>
        <v>#N/A</v>
      </c>
      <c r="D42" s="7" t="str">
        <f>VLOOKUP(A42,کتاب[],4,FALSE)</f>
        <v>هاجر</v>
      </c>
      <c r="E42" s="20" t="e">
        <f t="shared" si="3"/>
        <v>#N/A</v>
      </c>
      <c r="F42" s="8">
        <f>VLOOKUP(A42,کتاب[#All],3,FALSE)</f>
        <v>1200000</v>
      </c>
      <c r="G42" s="41" t="str">
        <f>IFERROR(VLOOKUP(E42,تخفیف2[],2,FALSE),"")</f>
        <v/>
      </c>
      <c r="H42" s="8" t="str">
        <f t="shared" si="4"/>
        <v/>
      </c>
      <c r="I42" s="7" t="str">
        <f>IFERROR(VLOOKUP(CONCATENATE($F$1,A42),درخواست[],18,FALSE),"0")</f>
        <v>0</v>
      </c>
      <c r="J42" s="52"/>
      <c r="K42" s="7">
        <f t="shared" si="0"/>
        <v>0</v>
      </c>
      <c r="L42" s="8" t="str">
        <f t="shared" si="1"/>
        <v/>
      </c>
      <c r="M42" s="3" t="str">
        <f t="shared" si="2"/>
        <v>/لطفا رمز دریافتی را صحیح وارد نمایید/571/0</v>
      </c>
    </row>
    <row r="43" spans="1:13" x14ac:dyDescent="0.25">
      <c r="A43" s="9" t="s">
        <v>2139</v>
      </c>
      <c r="B43" s="10" t="s">
        <v>2014</v>
      </c>
      <c r="C43" s="10" t="e">
        <f t="shared" si="5"/>
        <v>#N/A</v>
      </c>
      <c r="D43" s="10" t="str">
        <f>VLOOKUP(A43,کتاب[],4,FALSE)</f>
        <v>هاجر</v>
      </c>
      <c r="E43" s="32" t="e">
        <f t="shared" si="3"/>
        <v>#N/A</v>
      </c>
      <c r="F43" s="11">
        <f>VLOOKUP(A43,کتاب[#All],3,FALSE)</f>
        <v>1360000</v>
      </c>
      <c r="G43" s="42" t="str">
        <f>IFERROR(VLOOKUP(E43,تخفیف2[],2,FALSE),"")</f>
        <v/>
      </c>
      <c r="H43" s="11" t="str">
        <f t="shared" si="4"/>
        <v/>
      </c>
      <c r="I43" s="10" t="str">
        <f>IFERROR(VLOOKUP(CONCATENATE($F$1,A43),درخواست[],18,FALSE),"0")</f>
        <v>0</v>
      </c>
      <c r="J43" s="53"/>
      <c r="K43" s="10">
        <f t="shared" si="0"/>
        <v>0</v>
      </c>
      <c r="L43" s="11" t="str">
        <f t="shared" si="1"/>
        <v/>
      </c>
      <c r="M43" s="3" t="str">
        <f t="shared" si="2"/>
        <v>/لطفا رمز دریافتی را صحیح وارد نمایید/570/0</v>
      </c>
    </row>
    <row r="44" spans="1:13" x14ac:dyDescent="0.25">
      <c r="A44" s="6" t="s">
        <v>2140</v>
      </c>
      <c r="B44" s="7" t="s">
        <v>59</v>
      </c>
      <c r="C44" s="7" t="e">
        <f t="shared" si="5"/>
        <v>#N/A</v>
      </c>
      <c r="D44" s="7" t="str">
        <f>VLOOKUP(A44,کتاب[],4,FALSE)</f>
        <v>سایر</v>
      </c>
      <c r="E44" s="20" t="e">
        <f t="shared" si="3"/>
        <v>#N/A</v>
      </c>
      <c r="F44" s="8">
        <f>VLOOKUP(A44,کتاب[#All],3,FALSE)</f>
        <v>290000</v>
      </c>
      <c r="G44" s="41" t="str">
        <f>IFERROR(VLOOKUP(E44,تخفیف2[],2,FALSE),"")</f>
        <v/>
      </c>
      <c r="H44" s="8" t="str">
        <f t="shared" si="4"/>
        <v/>
      </c>
      <c r="I44" s="7" t="str">
        <f>IFERROR(VLOOKUP(CONCATENATE($F$1,A44),درخواست[],18,FALSE),"0")</f>
        <v>0</v>
      </c>
      <c r="J44" s="52"/>
      <c r="K44" s="7">
        <f t="shared" si="0"/>
        <v>0</v>
      </c>
      <c r="L44" s="8" t="str">
        <f t="shared" si="1"/>
        <v/>
      </c>
      <c r="M44" s="3" t="str">
        <f t="shared" si="2"/>
        <v>/لطفا رمز دریافتی را صحیح وارد نمایید/842/0</v>
      </c>
    </row>
    <row r="45" spans="1:13" x14ac:dyDescent="0.25">
      <c r="A45" s="9" t="s">
        <v>2141</v>
      </c>
      <c r="B45" s="10" t="s">
        <v>60</v>
      </c>
      <c r="C45" s="10" t="e">
        <f t="shared" si="5"/>
        <v>#N/A</v>
      </c>
      <c r="D45" s="10" t="str">
        <f>VLOOKUP(A45,کتاب[],4,FALSE)</f>
        <v>سایر</v>
      </c>
      <c r="E45" s="32" t="e">
        <f t="shared" si="3"/>
        <v>#N/A</v>
      </c>
      <c r="F45" s="11">
        <f>VLOOKUP(A45,کتاب[#All],3,FALSE)</f>
        <v>350000</v>
      </c>
      <c r="G45" s="42" t="str">
        <f>IFERROR(VLOOKUP(E45,تخفیف2[],2,FALSE),"")</f>
        <v/>
      </c>
      <c r="H45" s="11" t="str">
        <f t="shared" si="4"/>
        <v/>
      </c>
      <c r="I45" s="10" t="str">
        <f>IFERROR(VLOOKUP(CONCATENATE($F$1,A45),درخواست[],18,FALSE),"0")</f>
        <v>0</v>
      </c>
      <c r="J45" s="53"/>
      <c r="K45" s="10">
        <f t="shared" si="0"/>
        <v>0</v>
      </c>
      <c r="L45" s="11" t="str">
        <f t="shared" si="1"/>
        <v/>
      </c>
      <c r="M45" s="3" t="str">
        <f t="shared" si="2"/>
        <v>/لطفا رمز دریافتی را صحیح وارد نمایید/1072/0</v>
      </c>
    </row>
    <row r="46" spans="1:13" x14ac:dyDescent="0.25">
      <c r="A46" s="6" t="s">
        <v>2142</v>
      </c>
      <c r="B46" s="7" t="s">
        <v>61</v>
      </c>
      <c r="C46" s="7" t="e">
        <f t="shared" si="5"/>
        <v>#N/A</v>
      </c>
      <c r="D46" s="7" t="str">
        <f>VLOOKUP(A46,کتاب[],4,FALSE)</f>
        <v>سایر</v>
      </c>
      <c r="E46" s="20" t="e">
        <f t="shared" si="3"/>
        <v>#N/A</v>
      </c>
      <c r="F46" s="8">
        <f>VLOOKUP(A46,کتاب[#All],3,FALSE)</f>
        <v>0</v>
      </c>
      <c r="G46" s="41" t="str">
        <f>IFERROR(VLOOKUP(E46,تخفیف2[],2,FALSE),"")</f>
        <v/>
      </c>
      <c r="H46" s="8" t="str">
        <f t="shared" si="4"/>
        <v/>
      </c>
      <c r="I46" s="7" t="str">
        <f>IFERROR(VLOOKUP(CONCATENATE($F$1,A46),درخواست[],18,FALSE),"0")</f>
        <v>0</v>
      </c>
      <c r="J46" s="52"/>
      <c r="K46" s="7">
        <f t="shared" si="0"/>
        <v>0</v>
      </c>
      <c r="L46" s="8" t="str">
        <f t="shared" si="1"/>
        <v/>
      </c>
      <c r="M46" s="3" t="str">
        <f t="shared" si="2"/>
        <v>/لطفا رمز دریافتی را صحیح وارد نمایید/1073/0</v>
      </c>
    </row>
    <row r="47" spans="1:13" x14ac:dyDescent="0.25">
      <c r="A47" s="9" t="s">
        <v>2143</v>
      </c>
      <c r="B47" s="10" t="s">
        <v>62</v>
      </c>
      <c r="C47" s="10" t="e">
        <f t="shared" si="5"/>
        <v>#N/A</v>
      </c>
      <c r="D47" s="10" t="str">
        <f>VLOOKUP(A47,کتاب[],4,FALSE)</f>
        <v>سایر</v>
      </c>
      <c r="E47" s="32" t="e">
        <f t="shared" si="3"/>
        <v>#N/A</v>
      </c>
      <c r="F47" s="11">
        <f>VLOOKUP(A47,کتاب[#All],3,FALSE)</f>
        <v>160000</v>
      </c>
      <c r="G47" s="42" t="str">
        <f>IFERROR(VLOOKUP(E47,تخفیف2[],2,FALSE),"")</f>
        <v/>
      </c>
      <c r="H47" s="11" t="str">
        <f t="shared" si="4"/>
        <v/>
      </c>
      <c r="I47" s="10" t="str">
        <f>IFERROR(VLOOKUP(CONCATENATE($F$1,A47),درخواست[],18,FALSE),"0")</f>
        <v>0</v>
      </c>
      <c r="J47" s="53"/>
      <c r="K47" s="10">
        <f t="shared" si="0"/>
        <v>0</v>
      </c>
      <c r="L47" s="11" t="str">
        <f t="shared" si="1"/>
        <v/>
      </c>
      <c r="M47" s="3" t="str">
        <f t="shared" si="2"/>
        <v>/لطفا رمز دریافتی را صحیح وارد نمایید/645/0</v>
      </c>
    </row>
    <row r="48" spans="1:13" x14ac:dyDescent="0.25">
      <c r="A48" s="6" t="s">
        <v>2144</v>
      </c>
      <c r="B48" s="7" t="s">
        <v>63</v>
      </c>
      <c r="C48" s="7" t="e">
        <f t="shared" si="5"/>
        <v>#N/A</v>
      </c>
      <c r="D48" s="7" t="str">
        <f>VLOOKUP(A48,کتاب[],4,FALSE)</f>
        <v>سایر</v>
      </c>
      <c r="E48" s="20" t="e">
        <f t="shared" si="3"/>
        <v>#N/A</v>
      </c>
      <c r="F48" s="8">
        <f>VLOOKUP(A48,کتاب[#All],3,FALSE)</f>
        <v>250000</v>
      </c>
      <c r="G48" s="41" t="str">
        <f>IFERROR(VLOOKUP(E48,تخفیف2[],2,FALSE),"")</f>
        <v/>
      </c>
      <c r="H48" s="8" t="str">
        <f t="shared" si="4"/>
        <v/>
      </c>
      <c r="I48" s="7" t="str">
        <f>IFERROR(VLOOKUP(CONCATENATE($F$1,A48),درخواست[],18,FALSE),"0")</f>
        <v>0</v>
      </c>
      <c r="J48" s="52"/>
      <c r="K48" s="7">
        <f t="shared" si="0"/>
        <v>0</v>
      </c>
      <c r="L48" s="8" t="str">
        <f t="shared" si="1"/>
        <v/>
      </c>
      <c r="M48" s="3" t="str">
        <f t="shared" si="2"/>
        <v>/لطفا رمز دریافتی را صحیح وارد نمایید/333/0</v>
      </c>
    </row>
    <row r="49" spans="1:13" x14ac:dyDescent="0.25">
      <c r="A49" s="9" t="s">
        <v>2145</v>
      </c>
      <c r="B49" s="10" t="s">
        <v>64</v>
      </c>
      <c r="C49" s="10" t="e">
        <f t="shared" si="5"/>
        <v>#N/A</v>
      </c>
      <c r="D49" s="10" t="str">
        <f>VLOOKUP(A49,کتاب[],4,FALSE)</f>
        <v>سایر</v>
      </c>
      <c r="E49" s="32" t="e">
        <f t="shared" si="3"/>
        <v>#N/A</v>
      </c>
      <c r="F49" s="11">
        <f>VLOOKUP(A49,کتاب[#All],3,FALSE)</f>
        <v>620000</v>
      </c>
      <c r="G49" s="42" t="str">
        <f>IFERROR(VLOOKUP(E49,تخفیف2[],2,FALSE),"")</f>
        <v/>
      </c>
      <c r="H49" s="11" t="str">
        <f t="shared" si="4"/>
        <v/>
      </c>
      <c r="I49" s="10" t="str">
        <f>IFERROR(VLOOKUP(CONCATENATE($F$1,A49),درخواست[],18,FALSE),"0")</f>
        <v>0</v>
      </c>
      <c r="J49" s="53"/>
      <c r="K49" s="10">
        <f t="shared" si="0"/>
        <v>0</v>
      </c>
      <c r="L49" s="11" t="str">
        <f t="shared" si="1"/>
        <v/>
      </c>
      <c r="M49" s="3" t="str">
        <f t="shared" si="2"/>
        <v>/لطفا رمز دریافتی را صحیح وارد نمایید/1081/0</v>
      </c>
    </row>
    <row r="50" spans="1:13" x14ac:dyDescent="0.25">
      <c r="A50" s="6" t="s">
        <v>2146</v>
      </c>
      <c r="B50" s="7" t="s">
        <v>65</v>
      </c>
      <c r="C50" s="7" t="e">
        <f t="shared" si="5"/>
        <v>#N/A</v>
      </c>
      <c r="D50" s="7" t="str">
        <f>VLOOKUP(A50,کتاب[],4,FALSE)</f>
        <v>سایر</v>
      </c>
      <c r="E50" s="20" t="e">
        <f t="shared" si="3"/>
        <v>#N/A</v>
      </c>
      <c r="F50" s="8">
        <f>VLOOKUP(A50,کتاب[#All],3,FALSE)</f>
        <v>240000</v>
      </c>
      <c r="G50" s="41" t="str">
        <f>IFERROR(VLOOKUP(E50,تخفیف2[],2,FALSE),"")</f>
        <v/>
      </c>
      <c r="H50" s="8" t="str">
        <f t="shared" si="4"/>
        <v/>
      </c>
      <c r="I50" s="7" t="str">
        <f>IFERROR(VLOOKUP(CONCATENATE($F$1,A50),درخواست[],18,FALSE),"0")</f>
        <v>0</v>
      </c>
      <c r="J50" s="52"/>
      <c r="K50" s="7">
        <f t="shared" si="0"/>
        <v>0</v>
      </c>
      <c r="L50" s="8" t="str">
        <f t="shared" si="1"/>
        <v/>
      </c>
      <c r="M50" s="3" t="str">
        <f t="shared" si="2"/>
        <v>/لطفا رمز دریافتی را صحیح وارد نمایید/1074/0</v>
      </c>
    </row>
    <row r="51" spans="1:13" x14ac:dyDescent="0.25">
      <c r="A51" s="9" t="s">
        <v>434</v>
      </c>
      <c r="B51" s="10" t="s">
        <v>384</v>
      </c>
      <c r="C51" s="10" t="e">
        <f t="shared" si="5"/>
        <v>#N/A</v>
      </c>
      <c r="D51" s="10" t="str">
        <f>VLOOKUP(A51,کتاب[],4,FALSE)</f>
        <v>سایر</v>
      </c>
      <c r="E51" s="32" t="e">
        <f t="shared" si="3"/>
        <v>#N/A</v>
      </c>
      <c r="F51" s="11">
        <f>VLOOKUP(A51,کتاب[#All],3,FALSE)</f>
        <v>300000</v>
      </c>
      <c r="G51" s="42" t="str">
        <f>IFERROR(VLOOKUP(E51,تخفیف2[],2,FALSE),"")</f>
        <v/>
      </c>
      <c r="H51" s="11" t="str">
        <f t="shared" si="4"/>
        <v/>
      </c>
      <c r="I51" s="10" t="str">
        <f>IFERROR(VLOOKUP(CONCATENATE($F$1,A51),درخواست[],18,FALSE),"0")</f>
        <v>0</v>
      </c>
      <c r="J51" s="53"/>
      <c r="K51" s="10">
        <f t="shared" si="0"/>
        <v>0</v>
      </c>
      <c r="L51" s="11" t="str">
        <f t="shared" si="1"/>
        <v/>
      </c>
      <c r="M51" s="3" t="str">
        <f t="shared" si="2"/>
        <v>/لطفا رمز دریافتی را صحیح وارد نمایید/511/0</v>
      </c>
    </row>
    <row r="52" spans="1:13" x14ac:dyDescent="0.25">
      <c r="A52" s="6" t="s">
        <v>2147</v>
      </c>
      <c r="B52" s="7" t="s">
        <v>2015</v>
      </c>
      <c r="C52" s="7" t="e">
        <f t="shared" si="5"/>
        <v>#N/A</v>
      </c>
      <c r="D52" s="7" t="str">
        <f>VLOOKUP(A52,کتاب[],4,FALSE)</f>
        <v>سایر</v>
      </c>
      <c r="E52" s="20" t="e">
        <f t="shared" si="3"/>
        <v>#N/A</v>
      </c>
      <c r="F52" s="8">
        <f>VLOOKUP(A52,کتاب[#All],3,FALSE)</f>
        <v>400000</v>
      </c>
      <c r="G52" s="41" t="str">
        <f>IFERROR(VLOOKUP(E52,تخفیف2[],2,FALSE),"")</f>
        <v/>
      </c>
      <c r="H52" s="8" t="str">
        <f t="shared" si="4"/>
        <v/>
      </c>
      <c r="I52" s="7" t="str">
        <f>IFERROR(VLOOKUP(CONCATENATE($F$1,A52),درخواست[],18,FALSE),"0")</f>
        <v>0</v>
      </c>
      <c r="J52" s="52"/>
      <c r="K52" s="7">
        <f t="shared" si="0"/>
        <v>0</v>
      </c>
      <c r="L52" s="8" t="str">
        <f t="shared" si="1"/>
        <v/>
      </c>
      <c r="M52" s="3" t="str">
        <f t="shared" si="2"/>
        <v>/لطفا رمز دریافتی را صحیح وارد نمایید/522/0</v>
      </c>
    </row>
    <row r="53" spans="1:13" x14ac:dyDescent="0.25">
      <c r="A53" s="9" t="s">
        <v>2148</v>
      </c>
      <c r="B53" s="10" t="s">
        <v>2016</v>
      </c>
      <c r="C53" s="10" t="e">
        <f t="shared" si="5"/>
        <v>#N/A</v>
      </c>
      <c r="D53" s="10" t="str">
        <f>VLOOKUP(A53,کتاب[],4,FALSE)</f>
        <v>سایر</v>
      </c>
      <c r="E53" s="32" t="e">
        <f t="shared" si="3"/>
        <v>#N/A</v>
      </c>
      <c r="F53" s="11">
        <f>VLOOKUP(A53,کتاب[#All],3,FALSE)</f>
        <v>180000</v>
      </c>
      <c r="G53" s="42" t="str">
        <f>IFERROR(VLOOKUP(E53,تخفیف2[],2,FALSE),"")</f>
        <v/>
      </c>
      <c r="H53" s="11" t="str">
        <f t="shared" si="4"/>
        <v/>
      </c>
      <c r="I53" s="10" t="str">
        <f>IFERROR(VLOOKUP(CONCATENATE($F$1,A53),درخواست[],18,FALSE),"0")</f>
        <v>0</v>
      </c>
      <c r="J53" s="53"/>
      <c r="K53" s="10">
        <f t="shared" si="0"/>
        <v>0</v>
      </c>
      <c r="L53" s="11" t="str">
        <f t="shared" si="1"/>
        <v/>
      </c>
      <c r="M53" s="3" t="str">
        <f t="shared" si="2"/>
        <v>/لطفا رمز دریافتی را صحیح وارد نمایید/637/0</v>
      </c>
    </row>
    <row r="54" spans="1:13" x14ac:dyDescent="0.25">
      <c r="A54" s="6" t="s">
        <v>2149</v>
      </c>
      <c r="B54" s="7" t="s">
        <v>2017</v>
      </c>
      <c r="C54" s="7" t="e">
        <f t="shared" si="5"/>
        <v>#N/A</v>
      </c>
      <c r="D54" s="7" t="str">
        <f>VLOOKUP(A54,کتاب[],4,FALSE)</f>
        <v>سایر</v>
      </c>
      <c r="E54" s="20" t="e">
        <f t="shared" si="3"/>
        <v>#N/A</v>
      </c>
      <c r="F54" s="8">
        <f>VLOOKUP(A54,کتاب[#All],3,FALSE)</f>
        <v>340000</v>
      </c>
      <c r="G54" s="41" t="str">
        <f>IFERROR(VLOOKUP(E54,تخفیف2[],2,FALSE),"")</f>
        <v/>
      </c>
      <c r="H54" s="8" t="str">
        <f t="shared" si="4"/>
        <v/>
      </c>
      <c r="I54" s="7" t="str">
        <f>IFERROR(VLOOKUP(CONCATENATE($F$1,A54),درخواست[],18,FALSE),"0")</f>
        <v>0</v>
      </c>
      <c r="J54" s="52"/>
      <c r="K54" s="7">
        <f t="shared" si="0"/>
        <v>0</v>
      </c>
      <c r="L54" s="8" t="str">
        <f t="shared" si="1"/>
        <v/>
      </c>
      <c r="M54" s="3" t="str">
        <f t="shared" si="2"/>
        <v>/لطفا رمز دریافتی را صحیح وارد نمایید/444/0</v>
      </c>
    </row>
    <row r="55" spans="1:13" x14ac:dyDescent="0.25">
      <c r="A55" s="9" t="s">
        <v>2150</v>
      </c>
      <c r="B55" s="10" t="s">
        <v>2018</v>
      </c>
      <c r="C55" s="10" t="e">
        <f t="shared" si="5"/>
        <v>#N/A</v>
      </c>
      <c r="D55" s="10" t="str">
        <f>VLOOKUP(A55,کتاب[],4,FALSE)</f>
        <v>سایر</v>
      </c>
      <c r="E55" s="32" t="e">
        <f t="shared" si="3"/>
        <v>#N/A</v>
      </c>
      <c r="F55" s="11">
        <f>VLOOKUP(A55,کتاب[#All],3,FALSE)</f>
        <v>130000</v>
      </c>
      <c r="G55" s="42" t="str">
        <f>IFERROR(VLOOKUP(E55,تخفیف2[],2,FALSE),"")</f>
        <v/>
      </c>
      <c r="H55" s="11" t="str">
        <f t="shared" si="4"/>
        <v/>
      </c>
      <c r="I55" s="10" t="str">
        <f>IFERROR(VLOOKUP(CONCATENATE($F$1,A55),درخواست[],18,FALSE),"0")</f>
        <v>0</v>
      </c>
      <c r="J55" s="53"/>
      <c r="K55" s="10">
        <f t="shared" si="0"/>
        <v>0</v>
      </c>
      <c r="L55" s="11" t="str">
        <f t="shared" si="1"/>
        <v/>
      </c>
      <c r="M55" s="3" t="str">
        <f t="shared" si="2"/>
        <v>/لطفا رمز دریافتی را صحیح وارد نمایید/321/0</v>
      </c>
    </row>
    <row r="56" spans="1:13" x14ac:dyDescent="0.25">
      <c r="A56" s="6" t="s">
        <v>2151</v>
      </c>
      <c r="B56" s="7" t="s">
        <v>38</v>
      </c>
      <c r="C56" s="7" t="e">
        <f t="shared" si="5"/>
        <v>#N/A</v>
      </c>
      <c r="D56" s="7" t="str">
        <f>VLOOKUP(A56,کتاب[],4,FALSE)</f>
        <v>سایر</v>
      </c>
      <c r="E56" s="20" t="e">
        <f t="shared" si="3"/>
        <v>#N/A</v>
      </c>
      <c r="F56" s="8">
        <f>VLOOKUP(A56,کتاب[#All],3,FALSE)</f>
        <v>300000</v>
      </c>
      <c r="G56" s="41" t="str">
        <f>IFERROR(VLOOKUP(E56,تخفیف2[],2,FALSE),"")</f>
        <v/>
      </c>
      <c r="H56" s="8" t="str">
        <f t="shared" si="4"/>
        <v/>
      </c>
      <c r="I56" s="7" t="str">
        <f>IFERROR(VLOOKUP(CONCATENATE($F$1,A56),درخواست[],18,FALSE),"0")</f>
        <v>0</v>
      </c>
      <c r="J56" s="52"/>
      <c r="K56" s="7">
        <f t="shared" si="0"/>
        <v>0</v>
      </c>
      <c r="L56" s="8" t="str">
        <f t="shared" si="1"/>
        <v/>
      </c>
      <c r="M56" s="3" t="str">
        <f t="shared" si="2"/>
        <v>/لطفا رمز دریافتی را صحیح وارد نمایید/467/0</v>
      </c>
    </row>
    <row r="57" spans="1:13" x14ac:dyDescent="0.25">
      <c r="A57" s="9" t="s">
        <v>2152</v>
      </c>
      <c r="B57" s="10" t="s">
        <v>2019</v>
      </c>
      <c r="C57" s="10" t="e">
        <f t="shared" si="5"/>
        <v>#N/A</v>
      </c>
      <c r="D57" s="10" t="str">
        <f>VLOOKUP(A57,کتاب[],4,FALSE)</f>
        <v>سایر</v>
      </c>
      <c r="E57" s="32" t="e">
        <f t="shared" si="3"/>
        <v>#N/A</v>
      </c>
      <c r="F57" s="11">
        <f>VLOOKUP(A57,کتاب[#All],3,FALSE)</f>
        <v>210000</v>
      </c>
      <c r="G57" s="42" t="str">
        <f>IFERROR(VLOOKUP(E57,تخفیف2[],2,FALSE),"")</f>
        <v/>
      </c>
      <c r="H57" s="11" t="str">
        <f t="shared" si="4"/>
        <v/>
      </c>
      <c r="I57" s="10" t="str">
        <f>IFERROR(VLOOKUP(CONCATENATE($F$1,A57),درخواست[],18,FALSE),"0")</f>
        <v>0</v>
      </c>
      <c r="J57" s="53"/>
      <c r="K57" s="10">
        <f t="shared" si="0"/>
        <v>0</v>
      </c>
      <c r="L57" s="11" t="str">
        <f t="shared" si="1"/>
        <v/>
      </c>
      <c r="M57" s="3" t="str">
        <f t="shared" si="2"/>
        <v>/لطفا رمز دریافتی را صحیح وارد نمایید/1075/0</v>
      </c>
    </row>
    <row r="58" spans="1:13" x14ac:dyDescent="0.25">
      <c r="A58" s="6" t="s">
        <v>2153</v>
      </c>
      <c r="B58" s="7" t="s">
        <v>69</v>
      </c>
      <c r="C58" s="7" t="e">
        <f t="shared" si="5"/>
        <v>#N/A</v>
      </c>
      <c r="D58" s="7" t="str">
        <f>VLOOKUP(A58,کتاب[],4,FALSE)</f>
        <v>سایر</v>
      </c>
      <c r="E58" s="20" t="e">
        <f t="shared" si="3"/>
        <v>#N/A</v>
      </c>
      <c r="F58" s="8">
        <f>VLOOKUP(A58,کتاب[#All],3,FALSE)</f>
        <v>390000</v>
      </c>
      <c r="G58" s="41" t="str">
        <f>IFERROR(VLOOKUP(E58,تخفیف2[],2,FALSE),"")</f>
        <v/>
      </c>
      <c r="H58" s="8" t="str">
        <f t="shared" si="4"/>
        <v/>
      </c>
      <c r="I58" s="7" t="str">
        <f>IFERROR(VLOOKUP(CONCATENATE($F$1,A58),درخواست[],18,FALSE),"0")</f>
        <v>0</v>
      </c>
      <c r="J58" s="52"/>
      <c r="K58" s="7">
        <f t="shared" si="0"/>
        <v>0</v>
      </c>
      <c r="L58" s="8" t="str">
        <f t="shared" si="1"/>
        <v/>
      </c>
      <c r="M58" s="3" t="str">
        <f t="shared" si="2"/>
        <v>/لطفا رمز دریافتی را صحیح وارد نمایید/143/0</v>
      </c>
    </row>
    <row r="59" spans="1:13" x14ac:dyDescent="0.25">
      <c r="A59" s="9" t="s">
        <v>2154</v>
      </c>
      <c r="B59" s="10" t="s">
        <v>2020</v>
      </c>
      <c r="C59" s="10" t="e">
        <f t="shared" si="5"/>
        <v>#N/A</v>
      </c>
      <c r="D59" s="10" t="str">
        <f>VLOOKUP(A59,کتاب[],4,FALSE)</f>
        <v>سایر</v>
      </c>
      <c r="E59" s="32" t="e">
        <f t="shared" si="3"/>
        <v>#N/A</v>
      </c>
      <c r="F59" s="11">
        <f>VLOOKUP(A59,کتاب[#All],3,FALSE)</f>
        <v>80000</v>
      </c>
      <c r="G59" s="42" t="str">
        <f>IFERROR(VLOOKUP(E59,تخفیف2[],2,FALSE),"")</f>
        <v/>
      </c>
      <c r="H59" s="11" t="str">
        <f t="shared" si="4"/>
        <v/>
      </c>
      <c r="I59" s="10" t="str">
        <f>IFERROR(VLOOKUP(CONCATENATE($F$1,A59),درخواست[],18,FALSE),"0")</f>
        <v>0</v>
      </c>
      <c r="J59" s="53"/>
      <c r="K59" s="10">
        <f t="shared" si="0"/>
        <v>0</v>
      </c>
      <c r="L59" s="11" t="str">
        <f t="shared" si="1"/>
        <v/>
      </c>
      <c r="M59" s="3" t="str">
        <f t="shared" si="2"/>
        <v>/لطفا رمز دریافتی را صحیح وارد نمایید/348/0</v>
      </c>
    </row>
    <row r="60" spans="1:13" x14ac:dyDescent="0.25">
      <c r="A60" s="6" t="s">
        <v>2155</v>
      </c>
      <c r="B60" s="7" t="s">
        <v>2021</v>
      </c>
      <c r="C60" s="7" t="e">
        <f t="shared" si="5"/>
        <v>#N/A</v>
      </c>
      <c r="D60" s="7" t="str">
        <f>VLOOKUP(A60,کتاب[],4,FALSE)</f>
        <v>هاجر</v>
      </c>
      <c r="E60" s="20" t="e">
        <f t="shared" si="3"/>
        <v>#N/A</v>
      </c>
      <c r="F60" s="8">
        <f>VLOOKUP(A60,کتاب[#All],3,FALSE)</f>
        <v>360000</v>
      </c>
      <c r="G60" s="41" t="str">
        <f>IFERROR(VLOOKUP(E60,تخفیف2[],2,FALSE),"")</f>
        <v/>
      </c>
      <c r="H60" s="8" t="str">
        <f t="shared" si="4"/>
        <v/>
      </c>
      <c r="I60" s="7" t="str">
        <f>IFERROR(VLOOKUP(CONCATENATE($F$1,A60),درخواست[],18,FALSE),"0")</f>
        <v>0</v>
      </c>
      <c r="J60" s="52"/>
      <c r="K60" s="7">
        <f t="shared" si="0"/>
        <v>0</v>
      </c>
      <c r="L60" s="8" t="str">
        <f t="shared" si="1"/>
        <v/>
      </c>
      <c r="M60" s="3" t="str">
        <f t="shared" si="2"/>
        <v>/لطفا رمز دریافتی را صحیح وارد نمایید/1082/0</v>
      </c>
    </row>
    <row r="61" spans="1:13" x14ac:dyDescent="0.25">
      <c r="A61" s="9" t="s">
        <v>2156</v>
      </c>
      <c r="B61" s="10" t="s">
        <v>2022</v>
      </c>
      <c r="C61" s="10" t="e">
        <f t="shared" si="5"/>
        <v>#N/A</v>
      </c>
      <c r="D61" s="10" t="str">
        <f>VLOOKUP(A61,کتاب[],4,FALSE)</f>
        <v>هاجر</v>
      </c>
      <c r="E61" s="32" t="e">
        <f t="shared" si="3"/>
        <v>#N/A</v>
      </c>
      <c r="F61" s="11">
        <f>VLOOKUP(A61,کتاب[#All],3,FALSE)</f>
        <v>500000</v>
      </c>
      <c r="G61" s="42" t="str">
        <f>IFERROR(VLOOKUP(E61,تخفیف2[],2,FALSE),"")</f>
        <v/>
      </c>
      <c r="H61" s="11" t="str">
        <f t="shared" si="4"/>
        <v/>
      </c>
      <c r="I61" s="10" t="str">
        <f>IFERROR(VLOOKUP(CONCATENATE($F$1,A61),درخواست[],18,FALSE),"0")</f>
        <v>0</v>
      </c>
      <c r="J61" s="53"/>
      <c r="K61" s="10">
        <f t="shared" si="0"/>
        <v>0</v>
      </c>
      <c r="L61" s="11" t="str">
        <f t="shared" si="1"/>
        <v/>
      </c>
      <c r="M61" s="3" t="str">
        <f t="shared" si="2"/>
        <v>/لطفا رمز دریافتی را صحیح وارد نمایید/433/0</v>
      </c>
    </row>
    <row r="62" spans="1:13" x14ac:dyDescent="0.25">
      <c r="A62" s="6" t="s">
        <v>2157</v>
      </c>
      <c r="B62" s="7" t="s">
        <v>2023</v>
      </c>
      <c r="C62" s="7" t="e">
        <f t="shared" si="5"/>
        <v>#N/A</v>
      </c>
      <c r="D62" s="7" t="str">
        <f>VLOOKUP(A62,کتاب[],4,FALSE)</f>
        <v>هاجر</v>
      </c>
      <c r="E62" s="20" t="e">
        <f t="shared" si="3"/>
        <v>#N/A</v>
      </c>
      <c r="F62" s="8">
        <f>VLOOKUP(A62,کتاب[#All],3,FALSE)</f>
        <v>500000</v>
      </c>
      <c r="G62" s="41" t="str">
        <f>IFERROR(VLOOKUP(E62,تخفیف2[],2,FALSE),"")</f>
        <v/>
      </c>
      <c r="H62" s="8" t="str">
        <f t="shared" si="4"/>
        <v/>
      </c>
      <c r="I62" s="7" t="str">
        <f>IFERROR(VLOOKUP(CONCATENATE($F$1,A62),درخواست[],18,FALSE),"0")</f>
        <v>0</v>
      </c>
      <c r="J62" s="52"/>
      <c r="K62" s="7">
        <f t="shared" si="0"/>
        <v>0</v>
      </c>
      <c r="L62" s="8" t="str">
        <f t="shared" si="1"/>
        <v/>
      </c>
      <c r="M62" s="3" t="str">
        <f t="shared" si="2"/>
        <v>/لطفا رمز دریافتی را صحیح وارد نمایید/434/0</v>
      </c>
    </row>
    <row r="63" spans="1:13" x14ac:dyDescent="0.25">
      <c r="A63" s="9" t="s">
        <v>2158</v>
      </c>
      <c r="B63" s="10" t="s">
        <v>2024</v>
      </c>
      <c r="C63" s="10" t="e">
        <f t="shared" si="5"/>
        <v>#N/A</v>
      </c>
      <c r="D63" s="10" t="str">
        <f>VLOOKUP(A63,کتاب[],4,FALSE)</f>
        <v>هاجر</v>
      </c>
      <c r="E63" s="32" t="e">
        <f t="shared" si="3"/>
        <v>#N/A</v>
      </c>
      <c r="F63" s="11">
        <f>VLOOKUP(A63,کتاب[#All],3,FALSE)</f>
        <v>300000</v>
      </c>
      <c r="G63" s="42" t="str">
        <f>IFERROR(VLOOKUP(E63,تخفیف2[],2,FALSE),"")</f>
        <v/>
      </c>
      <c r="H63" s="11" t="str">
        <f t="shared" si="4"/>
        <v/>
      </c>
      <c r="I63" s="10" t="str">
        <f>IFERROR(VLOOKUP(CONCATENATE($F$1,A63),درخواست[],18,FALSE),"0")</f>
        <v>0</v>
      </c>
      <c r="J63" s="53"/>
      <c r="K63" s="10">
        <f t="shared" si="0"/>
        <v>0</v>
      </c>
      <c r="L63" s="11" t="str">
        <f t="shared" si="1"/>
        <v/>
      </c>
      <c r="M63" s="3" t="str">
        <f t="shared" si="2"/>
        <v>/لطفا رمز دریافتی را صحیح وارد نمایید/435/0</v>
      </c>
    </row>
    <row r="64" spans="1:13" x14ac:dyDescent="0.25">
      <c r="A64" s="6" t="s">
        <v>2159</v>
      </c>
      <c r="B64" s="7" t="s">
        <v>2025</v>
      </c>
      <c r="C64" s="7" t="e">
        <f t="shared" si="5"/>
        <v>#N/A</v>
      </c>
      <c r="D64" s="7" t="str">
        <f>VLOOKUP(A64,کتاب[],4,FALSE)</f>
        <v>هاجر</v>
      </c>
      <c r="E64" s="20" t="e">
        <f t="shared" si="3"/>
        <v>#N/A</v>
      </c>
      <c r="F64" s="8">
        <f>VLOOKUP(A64,کتاب[#All],3,FALSE)</f>
        <v>490000</v>
      </c>
      <c r="G64" s="41" t="str">
        <f>IFERROR(VLOOKUP(E64,تخفیف2[],2,FALSE),"")</f>
        <v/>
      </c>
      <c r="H64" s="8" t="str">
        <f t="shared" si="4"/>
        <v/>
      </c>
      <c r="I64" s="7" t="str">
        <f>IFERROR(VLOOKUP(CONCATENATE($F$1,A64),درخواست[],18,FALSE),"0")</f>
        <v>0</v>
      </c>
      <c r="J64" s="52"/>
      <c r="K64" s="7">
        <f t="shared" si="0"/>
        <v>0</v>
      </c>
      <c r="L64" s="8" t="str">
        <f t="shared" si="1"/>
        <v/>
      </c>
      <c r="M64" s="3" t="str">
        <f t="shared" si="2"/>
        <v>/لطفا رمز دریافتی را صحیح وارد نمایید/663/0</v>
      </c>
    </row>
    <row r="65" spans="1:13" x14ac:dyDescent="0.25">
      <c r="A65" s="9" t="s">
        <v>2160</v>
      </c>
      <c r="B65" s="10" t="s">
        <v>77</v>
      </c>
      <c r="C65" s="10" t="e">
        <f t="shared" si="5"/>
        <v>#N/A</v>
      </c>
      <c r="D65" s="10" t="str">
        <f>VLOOKUP(A65,کتاب[],4,FALSE)</f>
        <v>سایر</v>
      </c>
      <c r="E65" s="32" t="e">
        <f t="shared" si="3"/>
        <v>#N/A</v>
      </c>
      <c r="F65" s="11">
        <f>VLOOKUP(A65,کتاب[#All],3,FALSE)</f>
        <v>566000</v>
      </c>
      <c r="G65" s="42" t="str">
        <f>IFERROR(VLOOKUP(E65,تخفیف2[],2,FALSE),"")</f>
        <v/>
      </c>
      <c r="H65" s="11" t="str">
        <f t="shared" si="4"/>
        <v/>
      </c>
      <c r="I65" s="10" t="str">
        <f>IFERROR(VLOOKUP(CONCATENATE($F$1,A65),درخواست[],18,FALSE),"0")</f>
        <v>0</v>
      </c>
      <c r="J65" s="53"/>
      <c r="K65" s="10">
        <f t="shared" si="0"/>
        <v>0</v>
      </c>
      <c r="L65" s="11" t="str">
        <f t="shared" si="1"/>
        <v/>
      </c>
      <c r="M65" s="3" t="str">
        <f t="shared" si="2"/>
        <v>/لطفا رمز دریافتی را صحیح وارد نمایید/257/0</v>
      </c>
    </row>
    <row r="66" spans="1:13" x14ac:dyDescent="0.25">
      <c r="A66" s="6" t="s">
        <v>2162</v>
      </c>
      <c r="B66" s="7" t="s">
        <v>2026</v>
      </c>
      <c r="C66" s="7" t="e">
        <f t="shared" si="5"/>
        <v>#N/A</v>
      </c>
      <c r="D66" s="7" t="str">
        <f>VLOOKUP(A66,کتاب[],4,FALSE)</f>
        <v>سایر</v>
      </c>
      <c r="E66" s="20" t="e">
        <f t="shared" si="3"/>
        <v>#N/A</v>
      </c>
      <c r="F66" s="8">
        <f>VLOOKUP(A66,کتاب[#All],3,FALSE)</f>
        <v>280000</v>
      </c>
      <c r="G66" s="41" t="str">
        <f>IFERROR(VLOOKUP(E66,تخفیف2[],2,FALSE),"")</f>
        <v/>
      </c>
      <c r="H66" s="8" t="str">
        <f t="shared" si="4"/>
        <v/>
      </c>
      <c r="I66" s="7" t="str">
        <f>IFERROR(VLOOKUP(CONCATENATE($F$1,A66),درخواست[],18,FALSE),"0")</f>
        <v>0</v>
      </c>
      <c r="J66" s="52"/>
      <c r="K66" s="7">
        <f t="shared" si="0"/>
        <v>0</v>
      </c>
      <c r="L66" s="8" t="str">
        <f t="shared" si="1"/>
        <v/>
      </c>
      <c r="M66" s="3" t="str">
        <f t="shared" si="2"/>
        <v>/لطفا رمز دریافتی را صحیح وارد نمایید/466/0</v>
      </c>
    </row>
    <row r="67" spans="1:13" x14ac:dyDescent="0.25">
      <c r="A67" s="9" t="s">
        <v>2163</v>
      </c>
      <c r="B67" s="10" t="s">
        <v>2027</v>
      </c>
      <c r="C67" s="10" t="e">
        <f t="shared" si="5"/>
        <v>#N/A</v>
      </c>
      <c r="D67" s="10" t="str">
        <f>VLOOKUP(A67,کتاب[],4,FALSE)</f>
        <v>سایر</v>
      </c>
      <c r="E67" s="32" t="e">
        <f t="shared" si="3"/>
        <v>#N/A</v>
      </c>
      <c r="F67" s="11">
        <f>VLOOKUP(A67,کتاب[#All],3,FALSE)</f>
        <v>95000</v>
      </c>
      <c r="G67" s="42" t="str">
        <f>IFERROR(VLOOKUP(E67,تخفیف2[],2,FALSE),"")</f>
        <v/>
      </c>
      <c r="H67" s="11" t="str">
        <f t="shared" si="4"/>
        <v/>
      </c>
      <c r="I67" s="10" t="str">
        <f>IFERROR(VLOOKUP(CONCATENATE($F$1,A67),درخواست[],18,FALSE),"0")</f>
        <v>0</v>
      </c>
      <c r="J67" s="53"/>
      <c r="K67" s="10">
        <f t="shared" si="0"/>
        <v>0</v>
      </c>
      <c r="L67" s="11" t="str">
        <f t="shared" si="1"/>
        <v/>
      </c>
      <c r="M67" s="3" t="str">
        <f t="shared" si="2"/>
        <v>/لطفا رمز دریافتی را صحیح وارد نمایید/521/0</v>
      </c>
    </row>
    <row r="68" spans="1:13" x14ac:dyDescent="0.25">
      <c r="A68" s="6" t="s">
        <v>2164</v>
      </c>
      <c r="B68" s="7" t="s">
        <v>80</v>
      </c>
      <c r="C68" s="7" t="e">
        <f t="shared" si="5"/>
        <v>#N/A</v>
      </c>
      <c r="D68" s="7" t="str">
        <f>VLOOKUP(A68,کتاب[],4,FALSE)</f>
        <v>سایر</v>
      </c>
      <c r="E68" s="20" t="e">
        <f t="shared" si="3"/>
        <v>#N/A</v>
      </c>
      <c r="F68" s="8">
        <f>VLOOKUP(A68,کتاب[#All],3,FALSE)</f>
        <v>980000</v>
      </c>
      <c r="G68" s="41" t="str">
        <f>IFERROR(VLOOKUP(E68,تخفیف2[],2,FALSE),"")</f>
        <v/>
      </c>
      <c r="H68" s="8" t="str">
        <f t="shared" si="4"/>
        <v/>
      </c>
      <c r="I68" s="7" t="str">
        <f>IFERROR(VLOOKUP(CONCATENATE($F$1,A68),درخواست[],18,FALSE),"0")</f>
        <v>0</v>
      </c>
      <c r="J68" s="52"/>
      <c r="K68" s="7">
        <f t="shared" si="0"/>
        <v>0</v>
      </c>
      <c r="L68" s="8" t="str">
        <f t="shared" si="1"/>
        <v/>
      </c>
      <c r="M68" s="3" t="str">
        <f t="shared" si="2"/>
        <v>/لطفا رمز دریافتی را صحیح وارد نمایید/901/0</v>
      </c>
    </row>
    <row r="69" spans="1:13" x14ac:dyDescent="0.25">
      <c r="A69" s="9" t="s">
        <v>2165</v>
      </c>
      <c r="B69" s="10" t="s">
        <v>2028</v>
      </c>
      <c r="C69" s="10" t="e">
        <f t="shared" si="5"/>
        <v>#N/A</v>
      </c>
      <c r="D69" s="10" t="str">
        <f>VLOOKUP(A69,کتاب[],4,FALSE)</f>
        <v>سایر</v>
      </c>
      <c r="E69" s="32" t="e">
        <f t="shared" si="3"/>
        <v>#N/A</v>
      </c>
      <c r="F69" s="11">
        <f>VLOOKUP(A69,کتاب[#All],3,FALSE)</f>
        <v>235000</v>
      </c>
      <c r="G69" s="42" t="str">
        <f>IFERROR(VLOOKUP(E69,تخفیف2[],2,FALSE),"")</f>
        <v/>
      </c>
      <c r="H69" s="11" t="str">
        <f t="shared" si="4"/>
        <v/>
      </c>
      <c r="I69" s="10" t="str">
        <f>IFERROR(VLOOKUP(CONCATENATE($F$1,A69),درخواست[],18,FALSE),"0")</f>
        <v>0</v>
      </c>
      <c r="J69" s="53"/>
      <c r="K69" s="10">
        <f t="shared" ref="K69:K74" si="6">IFERROR((I69+J69),"")</f>
        <v>0</v>
      </c>
      <c r="L69" s="11" t="str">
        <f t="shared" ref="L69:L74" si="7">IFERROR((IF(K69&lt;0,$M$2,K69*H69)),"")</f>
        <v/>
      </c>
      <c r="M69" s="3" t="str">
        <f t="shared" ref="M69:M90" si="8">$F$1&amp;"/"&amp;$B$1&amp;"/"&amp;A69&amp;"/"&amp;K69</f>
        <v>/لطفا رمز دریافتی را صحیح وارد نمایید/131/0</v>
      </c>
    </row>
    <row r="70" spans="1:13" x14ac:dyDescent="0.25">
      <c r="A70" s="6" t="s">
        <v>2166</v>
      </c>
      <c r="B70" s="7" t="s">
        <v>2029</v>
      </c>
      <c r="C70" s="7" t="e">
        <f t="shared" si="5"/>
        <v>#N/A</v>
      </c>
      <c r="D70" s="7" t="str">
        <f>VLOOKUP(A70,کتاب[],4,FALSE)</f>
        <v>سایر</v>
      </c>
      <c r="E70" s="20" t="e">
        <f t="shared" ref="E70:E90" si="9">C70&amp;"/"&amp;D70</f>
        <v>#N/A</v>
      </c>
      <c r="F70" s="8">
        <f>VLOOKUP(A70,کتاب[#All],3,FALSE)</f>
        <v>160000</v>
      </c>
      <c r="G70" s="41" t="str">
        <f>IFERROR(VLOOKUP(E70,تخفیف2[],2,FALSE),"")</f>
        <v/>
      </c>
      <c r="H70" s="8" t="str">
        <f t="shared" ref="H70:H90" si="10">IFERROR(F70*(1-G70),"")</f>
        <v/>
      </c>
      <c r="I70" s="7" t="str">
        <f>IFERROR(VLOOKUP(CONCATENATE($F$1,A70),درخواست[],18,FALSE),"0")</f>
        <v>0</v>
      </c>
      <c r="J70" s="52"/>
      <c r="K70" s="7">
        <f t="shared" si="6"/>
        <v>0</v>
      </c>
      <c r="L70" s="8" t="str">
        <f t="shared" si="7"/>
        <v/>
      </c>
      <c r="M70" s="3" t="str">
        <f t="shared" si="8"/>
        <v>/لطفا رمز دریافتی را صحیح وارد نمایید/843/0</v>
      </c>
    </row>
    <row r="71" spans="1:13" x14ac:dyDescent="0.25">
      <c r="A71" s="9" t="s">
        <v>2167</v>
      </c>
      <c r="B71" s="10" t="s">
        <v>2030</v>
      </c>
      <c r="C71" s="10" t="e">
        <f t="shared" ref="C71:C118" si="11">C70</f>
        <v>#N/A</v>
      </c>
      <c r="D71" s="10" t="str">
        <f>VLOOKUP(A71,کتاب[],4,FALSE)</f>
        <v>سایر</v>
      </c>
      <c r="E71" s="32" t="e">
        <f t="shared" si="9"/>
        <v>#N/A</v>
      </c>
      <c r="F71" s="11">
        <f>VLOOKUP(A71,کتاب[#All],3,FALSE)</f>
        <v>940000</v>
      </c>
      <c r="G71" s="42" t="str">
        <f>IFERROR(VLOOKUP(E71,تخفیف2[],2,FALSE),"")</f>
        <v/>
      </c>
      <c r="H71" s="11" t="str">
        <f t="shared" si="10"/>
        <v/>
      </c>
      <c r="I71" s="10" t="str">
        <f>IFERROR(VLOOKUP(CONCATENATE($F$1,A71),درخواست[],18,FALSE),"0")</f>
        <v>0</v>
      </c>
      <c r="J71" s="53"/>
      <c r="K71" s="10">
        <f t="shared" si="6"/>
        <v>0</v>
      </c>
      <c r="L71" s="11" t="str">
        <f t="shared" si="7"/>
        <v/>
      </c>
      <c r="M71" s="3" t="str">
        <f t="shared" si="8"/>
        <v>/لطفا رمز دریافتی را صحیح وارد نمایید/524/0</v>
      </c>
    </row>
    <row r="72" spans="1:13" x14ac:dyDescent="0.25">
      <c r="A72" s="6" t="s">
        <v>2168</v>
      </c>
      <c r="B72" s="7" t="s">
        <v>2031</v>
      </c>
      <c r="C72" s="7" t="e">
        <f t="shared" si="11"/>
        <v>#N/A</v>
      </c>
      <c r="D72" s="7" t="str">
        <f>VLOOKUP(A72,کتاب[],4,FALSE)</f>
        <v>سایر</v>
      </c>
      <c r="E72" s="20" t="e">
        <f t="shared" si="9"/>
        <v>#N/A</v>
      </c>
      <c r="F72" s="8">
        <f>VLOOKUP(A72,کتاب[#All],3,FALSE)</f>
        <v>0</v>
      </c>
      <c r="G72" s="41" t="str">
        <f>IFERROR(VLOOKUP(E72,تخفیف2[],2,FALSE),"")</f>
        <v/>
      </c>
      <c r="H72" s="8" t="str">
        <f t="shared" si="10"/>
        <v/>
      </c>
      <c r="I72" s="7" t="str">
        <f>IFERROR(VLOOKUP(CONCATENATE($F$1,A72),درخواست[],18,FALSE),"0")</f>
        <v>0</v>
      </c>
      <c r="J72" s="52"/>
      <c r="K72" s="7">
        <f t="shared" si="6"/>
        <v>0</v>
      </c>
      <c r="L72" s="8" t="str">
        <f t="shared" si="7"/>
        <v/>
      </c>
      <c r="M72" s="3" t="str">
        <f t="shared" si="8"/>
        <v>/لطفا رمز دریافتی را صحیح وارد نمایید/1077/0</v>
      </c>
    </row>
    <row r="73" spans="1:13" s="12" customFormat="1" x14ac:dyDescent="0.25">
      <c r="A73" s="9" t="s">
        <v>2169</v>
      </c>
      <c r="B73" s="10" t="s">
        <v>85</v>
      </c>
      <c r="C73" s="10" t="e">
        <f t="shared" si="11"/>
        <v>#N/A</v>
      </c>
      <c r="D73" s="10" t="str">
        <f>VLOOKUP(A73,کتاب[],4,FALSE)</f>
        <v>سایر</v>
      </c>
      <c r="E73" s="32" t="e">
        <f t="shared" si="9"/>
        <v>#N/A</v>
      </c>
      <c r="F73" s="11">
        <f>VLOOKUP(A73,کتاب[#All],3,FALSE)</f>
        <v>250000</v>
      </c>
      <c r="G73" s="42" t="str">
        <f>IFERROR(VLOOKUP(E73,تخفیف2[],2,FALSE),"")</f>
        <v/>
      </c>
      <c r="H73" s="11" t="str">
        <f t="shared" si="10"/>
        <v/>
      </c>
      <c r="I73" s="10" t="str">
        <f>IFERROR(VLOOKUP(CONCATENATE($F$1,A73),درخواست[],18,FALSE),"0")</f>
        <v>0</v>
      </c>
      <c r="J73" s="53"/>
      <c r="K73" s="10">
        <f t="shared" si="6"/>
        <v>0</v>
      </c>
      <c r="L73" s="11" t="str">
        <f t="shared" si="7"/>
        <v/>
      </c>
      <c r="M73" s="3" t="str">
        <f t="shared" si="8"/>
        <v>/لطفا رمز دریافتی را صحیح وارد نمایید/461/0</v>
      </c>
    </row>
    <row r="74" spans="1:13" x14ac:dyDescent="0.25">
      <c r="A74" s="6" t="s">
        <v>2170</v>
      </c>
      <c r="B74" s="7" t="s">
        <v>87</v>
      </c>
      <c r="C74" s="7" t="e">
        <f t="shared" si="11"/>
        <v>#N/A</v>
      </c>
      <c r="D74" s="7" t="str">
        <f>VLOOKUP(A74,کتاب[],4,FALSE)</f>
        <v>سایر</v>
      </c>
      <c r="E74" s="20" t="e">
        <f t="shared" si="9"/>
        <v>#N/A</v>
      </c>
      <c r="F74" s="8">
        <f>VLOOKUP(A74,کتاب[#All],3,FALSE)</f>
        <v>550000</v>
      </c>
      <c r="G74" s="41" t="str">
        <f>IFERROR(VLOOKUP(E74,تخفیف2[],2,FALSE),"")</f>
        <v/>
      </c>
      <c r="H74" s="8" t="str">
        <f t="shared" si="10"/>
        <v/>
      </c>
      <c r="I74" s="7" t="str">
        <f>IFERROR(VLOOKUP(CONCATENATE($F$1,A74),درخواست[],18,FALSE),"0")</f>
        <v>0</v>
      </c>
      <c r="J74" s="52"/>
      <c r="K74" s="7">
        <f t="shared" si="6"/>
        <v>0</v>
      </c>
      <c r="L74" s="8" t="str">
        <f t="shared" si="7"/>
        <v/>
      </c>
      <c r="M74" s="3" t="str">
        <f t="shared" si="8"/>
        <v>/لطفا رمز دریافتی را صحیح وارد نمایید/640/0</v>
      </c>
    </row>
    <row r="75" spans="1:13" x14ac:dyDescent="0.25">
      <c r="A75" s="9" t="s">
        <v>2171</v>
      </c>
      <c r="B75" s="10" t="s">
        <v>88</v>
      </c>
      <c r="C75" s="10" t="e">
        <f t="shared" si="11"/>
        <v>#N/A</v>
      </c>
      <c r="D75" s="10" t="str">
        <f>VLOOKUP(A75,کتاب[],4,FALSE)</f>
        <v>سایر</v>
      </c>
      <c r="E75" s="32" t="e">
        <f t="shared" si="9"/>
        <v>#N/A</v>
      </c>
      <c r="F75" s="11">
        <f>VLOOKUP(A75,کتاب[#All],3,FALSE)</f>
        <v>0</v>
      </c>
      <c r="G75" s="42" t="str">
        <f>IFERROR(VLOOKUP(E75,تخفیف2[],2,FALSE),"")</f>
        <v/>
      </c>
      <c r="H75" s="11" t="str">
        <f t="shared" si="10"/>
        <v/>
      </c>
      <c r="I75" s="10" t="str">
        <f>IFERROR(VLOOKUP(CONCATENATE($F$1,A75),درخواست[],18,FALSE),"0")</f>
        <v>0</v>
      </c>
      <c r="J75" s="53"/>
      <c r="K75" s="10">
        <f t="shared" ref="K75:K90" si="12">IFERROR((I75+J75),"")</f>
        <v>0</v>
      </c>
      <c r="L75" s="11" t="str">
        <f t="shared" ref="L75:L90" si="13">IFERROR((IF(K75&lt;0,$M$2,K75*H75)),"")</f>
        <v/>
      </c>
      <c r="M75" s="3" t="str">
        <f t="shared" si="8"/>
        <v>/لطفا رمز دریافتی را صحیح وارد نمایید/538/0</v>
      </c>
    </row>
    <row r="76" spans="1:13" x14ac:dyDescent="0.25">
      <c r="A76" s="6" t="s">
        <v>2172</v>
      </c>
      <c r="B76" s="7" t="s">
        <v>2032</v>
      </c>
      <c r="C76" s="7" t="e">
        <f t="shared" si="11"/>
        <v>#N/A</v>
      </c>
      <c r="D76" s="7" t="str">
        <f>VLOOKUP(A76,کتاب[],4,FALSE)</f>
        <v>سایر</v>
      </c>
      <c r="E76" s="20" t="e">
        <f t="shared" si="9"/>
        <v>#N/A</v>
      </c>
      <c r="F76" s="8">
        <f>VLOOKUP(A76,کتاب[#All],3,FALSE)</f>
        <v>37000</v>
      </c>
      <c r="G76" s="41" t="str">
        <f>IFERROR(VLOOKUP(E76,تخفیف2[],2,FALSE),"")</f>
        <v/>
      </c>
      <c r="H76" s="8" t="str">
        <f t="shared" si="10"/>
        <v/>
      </c>
      <c r="I76" s="7" t="str">
        <f>IFERROR(VLOOKUP(CONCATENATE($F$1,A76),درخواست[],18,FALSE),"0")</f>
        <v>0</v>
      </c>
      <c r="J76" s="52"/>
      <c r="K76" s="7">
        <f t="shared" si="12"/>
        <v>0</v>
      </c>
      <c r="L76" s="8" t="str">
        <f t="shared" si="13"/>
        <v/>
      </c>
      <c r="M76" s="3" t="str">
        <f t="shared" si="8"/>
        <v>/لطفا رمز دریافتی را صحیح وارد نمایید/653/0</v>
      </c>
    </row>
    <row r="77" spans="1:13" x14ac:dyDescent="0.25">
      <c r="A77" s="9" t="s">
        <v>2173</v>
      </c>
      <c r="B77" s="10" t="s">
        <v>2033</v>
      </c>
      <c r="C77" s="10" t="e">
        <f t="shared" si="11"/>
        <v>#N/A</v>
      </c>
      <c r="D77" s="10" t="str">
        <f>VLOOKUP(A77,کتاب[],4,FALSE)</f>
        <v>سایر</v>
      </c>
      <c r="E77" s="32" t="e">
        <f t="shared" si="9"/>
        <v>#N/A</v>
      </c>
      <c r="F77" s="11">
        <f>VLOOKUP(A77,کتاب[#All],3,FALSE)</f>
        <v>150000</v>
      </c>
      <c r="G77" s="42" t="str">
        <f>IFERROR(VLOOKUP(E77,تخفیف2[],2,FALSE),"")</f>
        <v/>
      </c>
      <c r="H77" s="11" t="str">
        <f t="shared" si="10"/>
        <v/>
      </c>
      <c r="I77" s="10" t="str">
        <f>IFERROR(VLOOKUP(CONCATENATE($F$1,A77),درخواست[],18,FALSE),"0")</f>
        <v>0</v>
      </c>
      <c r="J77" s="53"/>
      <c r="K77" s="10">
        <f t="shared" si="12"/>
        <v>0</v>
      </c>
      <c r="L77" s="11" t="str">
        <f t="shared" si="13"/>
        <v/>
      </c>
      <c r="M77" s="3" t="str">
        <f t="shared" si="8"/>
        <v>/لطفا رمز دریافتی را صحیح وارد نمایید/263/0</v>
      </c>
    </row>
    <row r="78" spans="1:13" x14ac:dyDescent="0.25">
      <c r="A78" s="6" t="s">
        <v>2174</v>
      </c>
      <c r="B78" s="7" t="s">
        <v>2034</v>
      </c>
      <c r="C78" s="7" t="e">
        <f t="shared" si="11"/>
        <v>#N/A</v>
      </c>
      <c r="D78" s="7" t="str">
        <f>VLOOKUP(A78,کتاب[],4,FALSE)</f>
        <v>سایر</v>
      </c>
      <c r="E78" s="20" t="e">
        <f t="shared" si="9"/>
        <v>#N/A</v>
      </c>
      <c r="F78" s="8">
        <f>VLOOKUP(A78,کتاب[#All],3,FALSE)</f>
        <v>50000</v>
      </c>
      <c r="G78" s="41" t="str">
        <f>IFERROR(VLOOKUP(E78,تخفیف2[],2,FALSE),"")</f>
        <v/>
      </c>
      <c r="H78" s="8" t="str">
        <f t="shared" si="10"/>
        <v/>
      </c>
      <c r="I78" s="7" t="str">
        <f>IFERROR(VLOOKUP(CONCATENATE($F$1,A78),درخواست[],18,FALSE),"0")</f>
        <v>0</v>
      </c>
      <c r="J78" s="52"/>
      <c r="K78" s="7">
        <f t="shared" si="12"/>
        <v>0</v>
      </c>
      <c r="L78" s="8" t="str">
        <f t="shared" si="13"/>
        <v/>
      </c>
      <c r="M78" s="3" t="str">
        <f t="shared" si="8"/>
        <v>/لطفا رمز دریافتی را صحیح وارد نمایید/839/0</v>
      </c>
    </row>
    <row r="79" spans="1:13" x14ac:dyDescent="0.25">
      <c r="A79" s="9" t="s">
        <v>2175</v>
      </c>
      <c r="B79" s="10" t="s">
        <v>2035</v>
      </c>
      <c r="C79" s="10" t="e">
        <f t="shared" si="11"/>
        <v>#N/A</v>
      </c>
      <c r="D79" s="10" t="str">
        <f>VLOOKUP(A79,کتاب[],4,FALSE)</f>
        <v>سایر</v>
      </c>
      <c r="E79" s="32" t="e">
        <f t="shared" si="9"/>
        <v>#N/A</v>
      </c>
      <c r="F79" s="11">
        <f>VLOOKUP(A79,کتاب[#All],3,FALSE)</f>
        <v>330000</v>
      </c>
      <c r="G79" s="42" t="str">
        <f>IFERROR(VLOOKUP(E79,تخفیف2[],2,FALSE),"")</f>
        <v/>
      </c>
      <c r="H79" s="11" t="str">
        <f t="shared" si="10"/>
        <v/>
      </c>
      <c r="I79" s="10" t="str">
        <f>IFERROR(VLOOKUP(CONCATENATE($F$1,A79),درخواست[],18,FALSE),"0")</f>
        <v>0</v>
      </c>
      <c r="J79" s="53"/>
      <c r="K79" s="10">
        <f t="shared" si="12"/>
        <v>0</v>
      </c>
      <c r="L79" s="11" t="str">
        <f t="shared" si="13"/>
        <v/>
      </c>
      <c r="M79" s="3" t="str">
        <f t="shared" si="8"/>
        <v>/لطفا رمز دریافتی را صحیح وارد نمایید/463/0</v>
      </c>
    </row>
    <row r="80" spans="1:13" x14ac:dyDescent="0.25">
      <c r="A80" s="6" t="s">
        <v>2176</v>
      </c>
      <c r="B80" s="7" t="s">
        <v>94</v>
      </c>
      <c r="C80" s="7" t="e">
        <f t="shared" si="11"/>
        <v>#N/A</v>
      </c>
      <c r="D80" s="7" t="str">
        <f>VLOOKUP(A80,کتاب[],4,FALSE)</f>
        <v>سایر</v>
      </c>
      <c r="E80" s="20" t="e">
        <f t="shared" si="9"/>
        <v>#N/A</v>
      </c>
      <c r="F80" s="8">
        <f>VLOOKUP(A80,کتاب[#All],3,FALSE)</f>
        <v>715000</v>
      </c>
      <c r="G80" s="41" t="str">
        <f>IFERROR(VLOOKUP(E80,تخفیف2[],2,FALSE),"")</f>
        <v/>
      </c>
      <c r="H80" s="8" t="str">
        <f t="shared" si="10"/>
        <v/>
      </c>
      <c r="I80" s="7" t="str">
        <f>IFERROR(VLOOKUP(CONCATENATE($F$1,A80),درخواست[],18,FALSE),"0")</f>
        <v>0</v>
      </c>
      <c r="J80" s="52"/>
      <c r="K80" s="7">
        <f t="shared" si="12"/>
        <v>0</v>
      </c>
      <c r="L80" s="8" t="str">
        <f t="shared" si="13"/>
        <v/>
      </c>
      <c r="M80" s="3" t="str">
        <f t="shared" si="8"/>
        <v>/لطفا رمز دریافتی را صحیح وارد نمایید/895/0</v>
      </c>
    </row>
    <row r="81" spans="1:13" x14ac:dyDescent="0.25">
      <c r="A81" s="9" t="s">
        <v>2177</v>
      </c>
      <c r="B81" s="10" t="s">
        <v>2036</v>
      </c>
      <c r="C81" s="10" t="e">
        <f t="shared" si="11"/>
        <v>#N/A</v>
      </c>
      <c r="D81" s="10" t="str">
        <f>VLOOKUP(A81,کتاب[],4,FALSE)</f>
        <v>هاجر</v>
      </c>
      <c r="E81" s="32" t="e">
        <f t="shared" si="9"/>
        <v>#N/A</v>
      </c>
      <c r="F81" s="11">
        <f>VLOOKUP(A81,کتاب[#All],3,FALSE)</f>
        <v>0</v>
      </c>
      <c r="G81" s="42" t="str">
        <f>IFERROR(VLOOKUP(E81,تخفیف2[],2,FALSE),"")</f>
        <v/>
      </c>
      <c r="H81" s="11" t="str">
        <f t="shared" si="10"/>
        <v/>
      </c>
      <c r="I81" s="10" t="str">
        <f>IFERROR(VLOOKUP(CONCATENATE($F$1,A81),درخواست[],18,FALSE),"0")</f>
        <v>0</v>
      </c>
      <c r="J81" s="53"/>
      <c r="K81" s="10">
        <f t="shared" si="12"/>
        <v>0</v>
      </c>
      <c r="L81" s="11" t="str">
        <f t="shared" si="13"/>
        <v/>
      </c>
      <c r="M81" s="3" t="str">
        <f t="shared" si="8"/>
        <v>/لطفا رمز دریافتی را صحیح وارد نمایید/473/0</v>
      </c>
    </row>
    <row r="82" spans="1:13" x14ac:dyDescent="0.25">
      <c r="A82" s="6" t="s">
        <v>2178</v>
      </c>
      <c r="B82" s="7" t="s">
        <v>2037</v>
      </c>
      <c r="C82" s="7" t="e">
        <f t="shared" si="11"/>
        <v>#N/A</v>
      </c>
      <c r="D82" s="7" t="str">
        <f>VLOOKUP(A82,کتاب[],4,FALSE)</f>
        <v>سایر</v>
      </c>
      <c r="E82" s="20" t="e">
        <f t="shared" si="9"/>
        <v>#N/A</v>
      </c>
      <c r="F82" s="8">
        <f>VLOOKUP(A82,کتاب[#All],3,FALSE)</f>
        <v>44000</v>
      </c>
      <c r="G82" s="41" t="str">
        <f>IFERROR(VLOOKUP(E82,تخفیف2[],2,FALSE),"")</f>
        <v/>
      </c>
      <c r="H82" s="8" t="str">
        <f t="shared" si="10"/>
        <v/>
      </c>
      <c r="I82" s="7" t="str">
        <f>IFERROR(VLOOKUP(CONCATENATE($F$1,A82),درخواست[],18,FALSE),"0")</f>
        <v>0</v>
      </c>
      <c r="J82" s="52"/>
      <c r="K82" s="7">
        <f t="shared" si="12"/>
        <v>0</v>
      </c>
      <c r="L82" s="8" t="str">
        <f t="shared" si="13"/>
        <v/>
      </c>
      <c r="M82" s="3" t="str">
        <f t="shared" si="8"/>
        <v>/لطفا رمز دریافتی را صحیح وارد نمایید/203/0</v>
      </c>
    </row>
    <row r="83" spans="1:13" x14ac:dyDescent="0.25">
      <c r="A83" s="9" t="s">
        <v>2179</v>
      </c>
      <c r="B83" s="10" t="s">
        <v>2038</v>
      </c>
      <c r="C83" s="10" t="e">
        <f t="shared" si="11"/>
        <v>#N/A</v>
      </c>
      <c r="D83" s="10" t="str">
        <f>VLOOKUP(A83,کتاب[],4,FALSE)</f>
        <v>هاجر</v>
      </c>
      <c r="E83" s="32" t="e">
        <f t="shared" si="9"/>
        <v>#N/A</v>
      </c>
      <c r="F83" s="11">
        <f>VLOOKUP(A83,کتاب[#All],3,FALSE)</f>
        <v>420000</v>
      </c>
      <c r="G83" s="42" t="str">
        <f>IFERROR(VLOOKUP(E83,تخفیف2[],2,FALSE),"")</f>
        <v/>
      </c>
      <c r="H83" s="11" t="str">
        <f t="shared" si="10"/>
        <v/>
      </c>
      <c r="I83" s="10" t="str">
        <f>IFERROR(VLOOKUP(CONCATENATE($F$1,A83),درخواست[],18,FALSE),"0")</f>
        <v>0</v>
      </c>
      <c r="J83" s="53"/>
      <c r="K83" s="10">
        <f t="shared" si="12"/>
        <v>0</v>
      </c>
      <c r="L83" s="11" t="str">
        <f t="shared" si="13"/>
        <v/>
      </c>
      <c r="M83" s="3" t="str">
        <f t="shared" si="8"/>
        <v>/لطفا رمز دریافتی را صحیح وارد نمایید/493/0</v>
      </c>
    </row>
    <row r="84" spans="1:13" x14ac:dyDescent="0.25">
      <c r="A84" s="6" t="s">
        <v>2180</v>
      </c>
      <c r="B84" s="7" t="s">
        <v>2039</v>
      </c>
      <c r="C84" s="7" t="e">
        <f t="shared" si="11"/>
        <v>#N/A</v>
      </c>
      <c r="D84" s="7" t="str">
        <f>VLOOKUP(A84,کتاب[],4,FALSE)</f>
        <v>سایر</v>
      </c>
      <c r="E84" s="20" t="e">
        <f t="shared" si="9"/>
        <v>#N/A</v>
      </c>
      <c r="F84" s="8">
        <f>VLOOKUP(A84,کتاب[#All],3,FALSE)</f>
        <v>390000</v>
      </c>
      <c r="G84" s="41" t="str">
        <f>IFERROR(VLOOKUP(E84,تخفیف2[],2,FALSE),"")</f>
        <v/>
      </c>
      <c r="H84" s="8" t="str">
        <f t="shared" si="10"/>
        <v/>
      </c>
      <c r="I84" s="7" t="str">
        <f>IFERROR(VLOOKUP(CONCATENATE($F$1,A84),درخواست[],18,FALSE),"0")</f>
        <v>0</v>
      </c>
      <c r="J84" s="52"/>
      <c r="K84" s="7">
        <f t="shared" si="12"/>
        <v>0</v>
      </c>
      <c r="L84" s="8" t="str">
        <f t="shared" si="13"/>
        <v/>
      </c>
      <c r="M84" s="3" t="str">
        <f t="shared" si="8"/>
        <v>/لطفا رمز دریافتی را صحیح وارد نمایید/1084/0</v>
      </c>
    </row>
    <row r="85" spans="1:13" x14ac:dyDescent="0.25">
      <c r="A85" s="9" t="s">
        <v>2181</v>
      </c>
      <c r="B85" s="10" t="s">
        <v>2040</v>
      </c>
      <c r="C85" s="10" t="e">
        <f t="shared" si="11"/>
        <v>#N/A</v>
      </c>
      <c r="D85" s="10" t="str">
        <f>VLOOKUP(A85,کتاب[],4,FALSE)</f>
        <v>سایر</v>
      </c>
      <c r="E85" s="32" t="e">
        <f t="shared" si="9"/>
        <v>#N/A</v>
      </c>
      <c r="F85" s="11">
        <f>VLOOKUP(A85,کتاب[#All],3,FALSE)</f>
        <v>360000</v>
      </c>
      <c r="G85" s="42" t="str">
        <f>IFERROR(VLOOKUP(E85,تخفیف2[],2,FALSE),"")</f>
        <v/>
      </c>
      <c r="H85" s="11" t="str">
        <f t="shared" si="10"/>
        <v/>
      </c>
      <c r="I85" s="10" t="str">
        <f>IFERROR(VLOOKUP(CONCATENATE($F$1,A85),درخواست[],18,FALSE),"0")</f>
        <v>0</v>
      </c>
      <c r="J85" s="53"/>
      <c r="K85" s="10">
        <f t="shared" si="12"/>
        <v>0</v>
      </c>
      <c r="L85" s="11" t="str">
        <f t="shared" si="13"/>
        <v/>
      </c>
      <c r="M85" s="3" t="str">
        <f t="shared" si="8"/>
        <v>/لطفا رمز دریافتی را صحیح وارد نمایید/597/0</v>
      </c>
    </row>
    <row r="86" spans="1:13" x14ac:dyDescent="0.25">
      <c r="A86" s="6" t="s">
        <v>2182</v>
      </c>
      <c r="B86" s="7" t="s">
        <v>2041</v>
      </c>
      <c r="C86" s="7" t="e">
        <f t="shared" si="11"/>
        <v>#N/A</v>
      </c>
      <c r="D86" s="7" t="str">
        <f>VLOOKUP(A86,کتاب[],4,FALSE)</f>
        <v>سایر</v>
      </c>
      <c r="E86" s="20" t="e">
        <f t="shared" si="9"/>
        <v>#N/A</v>
      </c>
      <c r="F86" s="8">
        <f>VLOOKUP(A86,کتاب[#All],3,FALSE)</f>
        <v>450000</v>
      </c>
      <c r="G86" s="41" t="str">
        <f>IFERROR(VLOOKUP(E86,تخفیف2[],2,FALSE),"")</f>
        <v/>
      </c>
      <c r="H86" s="8" t="str">
        <f t="shared" si="10"/>
        <v/>
      </c>
      <c r="I86" s="7" t="str">
        <f>IFERROR(VLOOKUP(CONCATENATE($F$1,A86),درخواست[],18,FALSE),"0")</f>
        <v>0</v>
      </c>
      <c r="J86" s="52"/>
      <c r="K86" s="7">
        <f t="shared" si="12"/>
        <v>0</v>
      </c>
      <c r="L86" s="8" t="str">
        <f t="shared" si="13"/>
        <v/>
      </c>
      <c r="M86" s="3" t="str">
        <f t="shared" si="8"/>
        <v>/لطفا رمز دریافتی را صحیح وارد نمایید/113/0</v>
      </c>
    </row>
    <row r="87" spans="1:13" x14ac:dyDescent="0.25">
      <c r="A87" s="9" t="s">
        <v>2183</v>
      </c>
      <c r="B87" s="10" t="s">
        <v>2042</v>
      </c>
      <c r="C87" s="10" t="e">
        <f t="shared" si="11"/>
        <v>#N/A</v>
      </c>
      <c r="D87" s="10" t="str">
        <f>VLOOKUP(A87,کتاب[],4,FALSE)</f>
        <v>سایر</v>
      </c>
      <c r="E87" s="32" t="e">
        <f t="shared" si="9"/>
        <v>#N/A</v>
      </c>
      <c r="F87" s="11">
        <f>VLOOKUP(A87,کتاب[#All],3,FALSE)</f>
        <v>185000</v>
      </c>
      <c r="G87" s="42" t="str">
        <f>IFERROR(VLOOKUP(E87,تخفیف2[],2,FALSE),"")</f>
        <v/>
      </c>
      <c r="H87" s="11" t="str">
        <f t="shared" si="10"/>
        <v/>
      </c>
      <c r="I87" s="10" t="str">
        <f>IFERROR(VLOOKUP(CONCATENATE($F$1,A87),درخواست[],18,FALSE),"0")</f>
        <v>0</v>
      </c>
      <c r="J87" s="53"/>
      <c r="K87" s="10">
        <f t="shared" si="12"/>
        <v>0</v>
      </c>
      <c r="L87" s="11" t="str">
        <f t="shared" si="13"/>
        <v/>
      </c>
      <c r="M87" s="3" t="str">
        <f t="shared" si="8"/>
        <v>/لطفا رمز دریافتی را صحیح وارد نمایید/835/0</v>
      </c>
    </row>
    <row r="88" spans="1:13" x14ac:dyDescent="0.25">
      <c r="A88" s="6" t="s">
        <v>2184</v>
      </c>
      <c r="B88" s="7" t="s">
        <v>102</v>
      </c>
      <c r="C88" s="7" t="e">
        <f t="shared" si="11"/>
        <v>#N/A</v>
      </c>
      <c r="D88" s="7" t="str">
        <f>VLOOKUP(A88,کتاب[],4,FALSE)</f>
        <v>سایر</v>
      </c>
      <c r="E88" s="20" t="e">
        <f t="shared" si="9"/>
        <v>#N/A</v>
      </c>
      <c r="F88" s="8">
        <f>VLOOKUP(A88,کتاب[#All],3,FALSE)</f>
        <v>150000</v>
      </c>
      <c r="G88" s="41" t="str">
        <f>IFERROR(VLOOKUP(E88,تخفیف2[],2,FALSE),"")</f>
        <v/>
      </c>
      <c r="H88" s="8" t="str">
        <f t="shared" si="10"/>
        <v/>
      </c>
      <c r="I88" s="7" t="str">
        <f>IFERROR(VLOOKUP(CONCATENATE($F$1,A88),درخواست[],18,FALSE),"0")</f>
        <v>0</v>
      </c>
      <c r="J88" s="52"/>
      <c r="K88" s="7">
        <f t="shared" si="12"/>
        <v>0</v>
      </c>
      <c r="L88" s="8" t="str">
        <f t="shared" si="13"/>
        <v/>
      </c>
      <c r="M88" s="3" t="str">
        <f t="shared" si="8"/>
        <v>/لطفا رمز دریافتی را صحیح وارد نمایید/363/0</v>
      </c>
    </row>
    <row r="89" spans="1:13" x14ac:dyDescent="0.25">
      <c r="A89" s="9" t="s">
        <v>2185</v>
      </c>
      <c r="B89" s="10" t="s">
        <v>2043</v>
      </c>
      <c r="C89" s="10" t="e">
        <f t="shared" si="11"/>
        <v>#N/A</v>
      </c>
      <c r="D89" s="10" t="str">
        <f>VLOOKUP(A89,کتاب[],4,FALSE)</f>
        <v>سایر</v>
      </c>
      <c r="E89" s="32" t="e">
        <f t="shared" si="9"/>
        <v>#N/A</v>
      </c>
      <c r="F89" s="11">
        <f>VLOOKUP(A89,کتاب[#All],3,FALSE)</f>
        <v>90000</v>
      </c>
      <c r="G89" s="42" t="str">
        <f>IFERROR(VLOOKUP(E89,تخفیف2[],2,FALSE),"")</f>
        <v/>
      </c>
      <c r="H89" s="11" t="str">
        <f t="shared" si="10"/>
        <v/>
      </c>
      <c r="I89" s="10" t="str">
        <f>IFERROR(VLOOKUP(CONCATENATE($F$1,A89),درخواست[],18,FALSE),"0")</f>
        <v>0</v>
      </c>
      <c r="J89" s="53"/>
      <c r="K89" s="10">
        <f t="shared" si="12"/>
        <v>0</v>
      </c>
      <c r="L89" s="11" t="str">
        <f t="shared" si="13"/>
        <v/>
      </c>
      <c r="M89" s="3" t="str">
        <f t="shared" si="8"/>
        <v>/لطفا رمز دریافتی را صحیح وارد نمایید/419/0</v>
      </c>
    </row>
    <row r="90" spans="1:13" x14ac:dyDescent="0.25">
      <c r="A90" s="6" t="s">
        <v>2186</v>
      </c>
      <c r="B90" s="7" t="s">
        <v>2044</v>
      </c>
      <c r="C90" s="7" t="e">
        <f t="shared" si="11"/>
        <v>#N/A</v>
      </c>
      <c r="D90" s="7" t="str">
        <f>VLOOKUP(A90,کتاب[],4,FALSE)</f>
        <v>سایر</v>
      </c>
      <c r="E90" s="20" t="e">
        <f t="shared" si="9"/>
        <v>#N/A</v>
      </c>
      <c r="F90" s="8">
        <f>VLOOKUP(A90,کتاب[#All],3,FALSE)</f>
        <v>500000</v>
      </c>
      <c r="G90" s="41" t="str">
        <f>IFERROR(VLOOKUP(E90,تخفیف2[],2,FALSE),"")</f>
        <v/>
      </c>
      <c r="H90" s="8" t="str">
        <f t="shared" si="10"/>
        <v/>
      </c>
      <c r="I90" s="7" t="str">
        <f>IFERROR(VLOOKUP(CONCATENATE($F$1,A90),درخواست[],18,FALSE),"0")</f>
        <v>0</v>
      </c>
      <c r="J90" s="52"/>
      <c r="K90" s="7">
        <f t="shared" si="12"/>
        <v>0</v>
      </c>
      <c r="L90" s="8" t="str">
        <f t="shared" si="13"/>
        <v/>
      </c>
      <c r="M90" s="3" t="str">
        <f t="shared" si="8"/>
        <v>/لطفا رمز دریافتی را صحیح وارد نمایید/712/0</v>
      </c>
    </row>
    <row r="91" spans="1:13" x14ac:dyDescent="0.25">
      <c r="A91" s="9" t="s">
        <v>2187</v>
      </c>
      <c r="B91" s="10" t="s">
        <v>2045</v>
      </c>
      <c r="C91" s="10" t="e">
        <f t="shared" si="11"/>
        <v>#N/A</v>
      </c>
      <c r="D91" s="10" t="str">
        <f>VLOOKUP(A91,کتاب[],4,FALSE)</f>
        <v>سایر</v>
      </c>
      <c r="E91" s="32" t="e">
        <f t="shared" ref="E91:E118" si="14">C91&amp;"/"&amp;D91</f>
        <v>#N/A</v>
      </c>
      <c r="F91" s="11">
        <f>VLOOKUP(A91,کتاب[#All],3,FALSE)</f>
        <v>110000</v>
      </c>
      <c r="G91" s="42" t="str">
        <f>IFERROR(VLOOKUP(E91,تخفیف2[],2,FALSE),"")</f>
        <v/>
      </c>
      <c r="H91" s="11" t="str">
        <f t="shared" ref="H91:H118" si="15">IFERROR(F91*(1-G91),"")</f>
        <v/>
      </c>
      <c r="I91" s="10" t="str">
        <f>IFERROR(VLOOKUP(CONCATENATE($F$1,A91),درخواست[],18,FALSE),"0")</f>
        <v>0</v>
      </c>
      <c r="J91" s="53"/>
      <c r="K91" s="10">
        <f t="shared" ref="K91:K118" si="16">IFERROR((I91+J91),"")</f>
        <v>0</v>
      </c>
      <c r="L91" s="11" t="str">
        <f t="shared" ref="L91:L118" si="17">IFERROR((IF(K91&lt;0,$M$2,K91*H91)),"")</f>
        <v/>
      </c>
      <c r="M91" s="3" t="str">
        <f t="shared" ref="M91:M118" si="18">$F$1&amp;"/"&amp;$B$1&amp;"/"&amp;A91&amp;"/"&amp;K91</f>
        <v>/لطفا رمز دریافتی را صحیح وارد نمایید/1086/0</v>
      </c>
    </row>
    <row r="92" spans="1:13" x14ac:dyDescent="0.25">
      <c r="A92" s="6" t="s">
        <v>2188</v>
      </c>
      <c r="B92" s="7" t="s">
        <v>2046</v>
      </c>
      <c r="C92" s="7" t="e">
        <f t="shared" si="11"/>
        <v>#N/A</v>
      </c>
      <c r="D92" s="7" t="str">
        <f>VLOOKUP(A92,کتاب[],4,FALSE)</f>
        <v>سایر</v>
      </c>
      <c r="E92" s="20" t="e">
        <f t="shared" si="14"/>
        <v>#N/A</v>
      </c>
      <c r="F92" s="8">
        <f>VLOOKUP(A92,کتاب[#All],3,FALSE)</f>
        <v>140000</v>
      </c>
      <c r="G92" s="41" t="str">
        <f>IFERROR(VLOOKUP(E92,تخفیف2[],2,FALSE),"")</f>
        <v/>
      </c>
      <c r="H92" s="8" t="str">
        <f t="shared" si="15"/>
        <v/>
      </c>
      <c r="I92" s="7" t="str">
        <f>IFERROR(VLOOKUP(CONCATENATE($F$1,A92),درخواست[],18,FALSE),"0")</f>
        <v>0</v>
      </c>
      <c r="J92" s="52"/>
      <c r="K92" s="7">
        <f t="shared" si="16"/>
        <v>0</v>
      </c>
      <c r="L92" s="8" t="str">
        <f t="shared" si="17"/>
        <v/>
      </c>
      <c r="M92" s="3" t="str">
        <f t="shared" si="18"/>
        <v>/لطفا رمز دریافتی را صحیح وارد نمایید/644/0</v>
      </c>
    </row>
    <row r="93" spans="1:13" x14ac:dyDescent="0.25">
      <c r="A93" s="9" t="s">
        <v>2189</v>
      </c>
      <c r="B93" s="10" t="s">
        <v>2047</v>
      </c>
      <c r="C93" s="10" t="e">
        <f t="shared" si="11"/>
        <v>#N/A</v>
      </c>
      <c r="D93" s="10" t="str">
        <f>VLOOKUP(A93,کتاب[],4,FALSE)</f>
        <v>سایر</v>
      </c>
      <c r="E93" s="32" t="e">
        <f t="shared" si="14"/>
        <v>#N/A</v>
      </c>
      <c r="F93" s="11">
        <f>VLOOKUP(A93,کتاب[#All],3,FALSE)</f>
        <v>510000</v>
      </c>
      <c r="G93" s="42" t="str">
        <f>IFERROR(VLOOKUP(E93,تخفیف2[],2,FALSE),"")</f>
        <v/>
      </c>
      <c r="H93" s="11" t="str">
        <f t="shared" si="15"/>
        <v/>
      </c>
      <c r="I93" s="10" t="str">
        <f>IFERROR(VLOOKUP(CONCATENATE($F$1,A93),درخواست[],18,FALSE),"0")</f>
        <v>0</v>
      </c>
      <c r="J93" s="53"/>
      <c r="K93" s="10">
        <f t="shared" si="16"/>
        <v>0</v>
      </c>
      <c r="L93" s="11" t="str">
        <f t="shared" si="17"/>
        <v/>
      </c>
      <c r="M93" s="3" t="str">
        <f t="shared" si="18"/>
        <v>/لطفا رمز دریافتی را صحیح وارد نمایید/334/0</v>
      </c>
    </row>
    <row r="94" spans="1:13" x14ac:dyDescent="0.25">
      <c r="A94" s="6" t="s">
        <v>2190</v>
      </c>
      <c r="B94" s="7" t="s">
        <v>108</v>
      </c>
      <c r="C94" s="7" t="e">
        <f t="shared" si="11"/>
        <v>#N/A</v>
      </c>
      <c r="D94" s="7" t="str">
        <f>VLOOKUP(A94,کتاب[],4,FALSE)</f>
        <v>سایر</v>
      </c>
      <c r="E94" s="20" t="e">
        <f t="shared" si="14"/>
        <v>#N/A</v>
      </c>
      <c r="F94" s="8">
        <f>VLOOKUP(A94,کتاب[#All],3,FALSE)</f>
        <v>300000</v>
      </c>
      <c r="G94" s="41" t="str">
        <f>IFERROR(VLOOKUP(E94,تخفیف2[],2,FALSE),"")</f>
        <v/>
      </c>
      <c r="H94" s="8" t="str">
        <f t="shared" si="15"/>
        <v/>
      </c>
      <c r="I94" s="7" t="str">
        <f>IFERROR(VLOOKUP(CONCATENATE($F$1,A94),درخواست[],18,FALSE),"0")</f>
        <v>0</v>
      </c>
      <c r="J94" s="52"/>
      <c r="K94" s="7">
        <f t="shared" si="16"/>
        <v>0</v>
      </c>
      <c r="L94" s="8" t="str">
        <f t="shared" si="17"/>
        <v/>
      </c>
      <c r="M94" s="3" t="str">
        <f t="shared" si="18"/>
        <v>/لطفا رمز دریافتی را صحیح وارد نمایید/259/0</v>
      </c>
    </row>
    <row r="95" spans="1:13" x14ac:dyDescent="0.25">
      <c r="A95" s="9" t="s">
        <v>2191</v>
      </c>
      <c r="B95" s="10" t="s">
        <v>109</v>
      </c>
      <c r="C95" s="10" t="e">
        <f t="shared" si="11"/>
        <v>#N/A</v>
      </c>
      <c r="D95" s="10" t="str">
        <f>VLOOKUP(A95,کتاب[],4,FALSE)</f>
        <v>سایر</v>
      </c>
      <c r="E95" s="32" t="e">
        <f t="shared" si="14"/>
        <v>#N/A</v>
      </c>
      <c r="F95" s="11">
        <f>VLOOKUP(A95,کتاب[#All],3,FALSE)</f>
        <v>600000</v>
      </c>
      <c r="G95" s="42" t="str">
        <f>IFERROR(VLOOKUP(E95,تخفیف2[],2,FALSE),"")</f>
        <v/>
      </c>
      <c r="H95" s="11" t="str">
        <f t="shared" si="15"/>
        <v/>
      </c>
      <c r="I95" s="10" t="str">
        <f>IFERROR(VLOOKUP(CONCATENATE($F$1,A95),درخواست[],18,FALSE),"0")</f>
        <v>0</v>
      </c>
      <c r="J95" s="53"/>
      <c r="K95" s="10">
        <f t="shared" si="16"/>
        <v>0</v>
      </c>
      <c r="L95" s="11" t="str">
        <f t="shared" si="17"/>
        <v/>
      </c>
      <c r="M95" s="3" t="str">
        <f t="shared" si="18"/>
        <v>/لطفا رمز دریافتی را صحیح وارد نمایید/838/0</v>
      </c>
    </row>
    <row r="96" spans="1:13" x14ac:dyDescent="0.25">
      <c r="A96" s="6" t="s">
        <v>2192</v>
      </c>
      <c r="B96" s="7" t="s">
        <v>2048</v>
      </c>
      <c r="C96" s="7" t="e">
        <f t="shared" si="11"/>
        <v>#N/A</v>
      </c>
      <c r="D96" s="7" t="str">
        <f>VLOOKUP(A96,کتاب[],4,FALSE)</f>
        <v>سایر</v>
      </c>
      <c r="E96" s="20" t="e">
        <f t="shared" si="14"/>
        <v>#N/A</v>
      </c>
      <c r="F96" s="8">
        <f>VLOOKUP(A96,کتاب[#All],3,FALSE)</f>
        <v>58000</v>
      </c>
      <c r="G96" s="41" t="str">
        <f>IFERROR(VLOOKUP(E96,تخفیف2[],2,FALSE),"")</f>
        <v/>
      </c>
      <c r="H96" s="8" t="str">
        <f t="shared" si="15"/>
        <v/>
      </c>
      <c r="I96" s="7" t="str">
        <f>IFERROR(VLOOKUP(CONCATENATE($F$1,A96),درخواست[],18,FALSE),"0")</f>
        <v>0</v>
      </c>
      <c r="J96" s="52"/>
      <c r="K96" s="7">
        <f t="shared" si="16"/>
        <v>0</v>
      </c>
      <c r="L96" s="8" t="str">
        <f t="shared" si="17"/>
        <v/>
      </c>
      <c r="M96" s="3" t="str">
        <f t="shared" si="18"/>
        <v>/لطفا رمز دریافتی را صحیح وارد نمایید/364/0</v>
      </c>
    </row>
    <row r="97" spans="1:13" x14ac:dyDescent="0.25">
      <c r="A97" s="9" t="s">
        <v>2193</v>
      </c>
      <c r="B97" s="10" t="s">
        <v>2049</v>
      </c>
      <c r="C97" s="10" t="e">
        <f t="shared" si="11"/>
        <v>#N/A</v>
      </c>
      <c r="D97" s="10" t="str">
        <f>VLOOKUP(A97,کتاب[],4,FALSE)</f>
        <v>سایر</v>
      </c>
      <c r="E97" s="32" t="e">
        <f t="shared" si="14"/>
        <v>#N/A</v>
      </c>
      <c r="F97" s="11">
        <f>VLOOKUP(A97,کتاب[#All],3,FALSE)</f>
        <v>880000</v>
      </c>
      <c r="G97" s="42" t="str">
        <f>IFERROR(VLOOKUP(E97,تخفیف2[],2,FALSE),"")</f>
        <v/>
      </c>
      <c r="H97" s="11" t="str">
        <f t="shared" si="15"/>
        <v/>
      </c>
      <c r="I97" s="10" t="str">
        <f>IFERROR(VLOOKUP(CONCATENATE($F$1,A97),درخواست[],18,FALSE),"0")</f>
        <v>0</v>
      </c>
      <c r="J97" s="53"/>
      <c r="K97" s="10">
        <f t="shared" si="16"/>
        <v>0</v>
      </c>
      <c r="L97" s="11" t="str">
        <f t="shared" si="17"/>
        <v/>
      </c>
      <c r="M97" s="3" t="str">
        <f t="shared" si="18"/>
        <v>/لطفا رمز دریافتی را صحیح وارد نمایید/1087/0</v>
      </c>
    </row>
    <row r="98" spans="1:13" x14ac:dyDescent="0.25">
      <c r="A98" s="6" t="s">
        <v>2194</v>
      </c>
      <c r="B98" s="7" t="s">
        <v>114</v>
      </c>
      <c r="C98" s="7" t="e">
        <f t="shared" si="11"/>
        <v>#N/A</v>
      </c>
      <c r="D98" s="7" t="str">
        <f>VLOOKUP(A98,کتاب[],4,FALSE)</f>
        <v>هاجر</v>
      </c>
      <c r="E98" s="20" t="e">
        <f t="shared" si="14"/>
        <v>#N/A</v>
      </c>
      <c r="F98" s="8">
        <f>VLOOKUP(A98,کتاب[#All],3,FALSE)</f>
        <v>270000</v>
      </c>
      <c r="G98" s="41" t="str">
        <f>IFERROR(VLOOKUP(E98,تخفیف2[],2,FALSE),"")</f>
        <v/>
      </c>
      <c r="H98" s="8" t="str">
        <f t="shared" si="15"/>
        <v/>
      </c>
      <c r="I98" s="7" t="str">
        <f>IFERROR(VLOOKUP(CONCATENATE($F$1,A98),درخواست[],18,FALSE),"0")</f>
        <v>0</v>
      </c>
      <c r="J98" s="52"/>
      <c r="K98" s="7">
        <f t="shared" si="16"/>
        <v>0</v>
      </c>
      <c r="L98" s="8" t="str">
        <f t="shared" si="17"/>
        <v/>
      </c>
      <c r="M98" s="3" t="str">
        <f t="shared" si="18"/>
        <v>/لطفا رمز دریافتی را صحیح وارد نمایید/426/0</v>
      </c>
    </row>
    <row r="99" spans="1:13" x14ac:dyDescent="0.25">
      <c r="A99" s="9" t="s">
        <v>2195</v>
      </c>
      <c r="B99" s="10" t="s">
        <v>2050</v>
      </c>
      <c r="C99" s="10" t="e">
        <f t="shared" si="11"/>
        <v>#N/A</v>
      </c>
      <c r="D99" s="10" t="str">
        <f>VLOOKUP(A99,کتاب[],4,FALSE)</f>
        <v>سایر</v>
      </c>
      <c r="E99" s="32" t="e">
        <f t="shared" si="14"/>
        <v>#N/A</v>
      </c>
      <c r="F99" s="11">
        <f>VLOOKUP(A99,کتاب[#All],3,FALSE)</f>
        <v>140000</v>
      </c>
      <c r="G99" s="42" t="str">
        <f>IFERROR(VLOOKUP(E99,تخفیف2[],2,FALSE),"")</f>
        <v/>
      </c>
      <c r="H99" s="11" t="str">
        <f t="shared" si="15"/>
        <v/>
      </c>
      <c r="I99" s="10" t="str">
        <f>IFERROR(VLOOKUP(CONCATENATE($F$1,A99),درخواست[],18,FALSE),"0")</f>
        <v>0</v>
      </c>
      <c r="J99" s="53"/>
      <c r="K99" s="10">
        <f t="shared" si="16"/>
        <v>0</v>
      </c>
      <c r="L99" s="11" t="str">
        <f t="shared" si="17"/>
        <v/>
      </c>
      <c r="M99" s="3" t="str">
        <f t="shared" si="18"/>
        <v>/لطفا رمز دریافتی را صحیح وارد نمایید/322/0</v>
      </c>
    </row>
    <row r="100" spans="1:13" x14ac:dyDescent="0.25">
      <c r="A100" s="6" t="s">
        <v>2196</v>
      </c>
      <c r="B100" s="7" t="s">
        <v>2051</v>
      </c>
      <c r="C100" s="7" t="e">
        <f t="shared" si="11"/>
        <v>#N/A</v>
      </c>
      <c r="D100" s="7" t="str">
        <f>VLOOKUP(A100,کتاب[],4,FALSE)</f>
        <v>سایر</v>
      </c>
      <c r="E100" s="20" t="e">
        <f t="shared" si="14"/>
        <v>#N/A</v>
      </c>
      <c r="F100" s="8">
        <f>VLOOKUP(A100,کتاب[#All],3,FALSE)</f>
        <v>290000</v>
      </c>
      <c r="G100" s="41" t="str">
        <f>IFERROR(VLOOKUP(E100,تخفیف2[],2,FALSE),"")</f>
        <v/>
      </c>
      <c r="H100" s="8" t="str">
        <f t="shared" si="15"/>
        <v/>
      </c>
      <c r="I100" s="7" t="str">
        <f>IFERROR(VLOOKUP(CONCATENATE($F$1,A100),درخواست[],18,FALSE),"0")</f>
        <v>0</v>
      </c>
      <c r="J100" s="52"/>
      <c r="K100" s="7">
        <f t="shared" si="16"/>
        <v>0</v>
      </c>
      <c r="L100" s="8" t="str">
        <f t="shared" si="17"/>
        <v/>
      </c>
      <c r="M100" s="3" t="str">
        <f t="shared" si="18"/>
        <v>/لطفا رمز دریافتی را صحیح وارد نمایید/836/0</v>
      </c>
    </row>
    <row r="101" spans="1:13" x14ac:dyDescent="0.25">
      <c r="A101" s="9" t="s">
        <v>2197</v>
      </c>
      <c r="B101" s="10" t="s">
        <v>2052</v>
      </c>
      <c r="C101" s="10" t="e">
        <f t="shared" si="11"/>
        <v>#N/A</v>
      </c>
      <c r="D101" s="10" t="str">
        <f>VLOOKUP(A101,کتاب[],4,FALSE)</f>
        <v>سایر</v>
      </c>
      <c r="E101" s="32" t="e">
        <f t="shared" si="14"/>
        <v>#N/A</v>
      </c>
      <c r="F101" s="11">
        <f>VLOOKUP(A101,کتاب[#All],3,FALSE)</f>
        <v>1220000</v>
      </c>
      <c r="G101" s="42" t="str">
        <f>IFERROR(VLOOKUP(E101,تخفیف2[],2,FALSE),"")</f>
        <v/>
      </c>
      <c r="H101" s="11" t="str">
        <f t="shared" si="15"/>
        <v/>
      </c>
      <c r="I101" s="10" t="str">
        <f>IFERROR(VLOOKUP(CONCATENATE($F$1,A101),درخواست[],18,FALSE),"0")</f>
        <v>0</v>
      </c>
      <c r="J101" s="53"/>
      <c r="K101" s="10">
        <f t="shared" si="16"/>
        <v>0</v>
      </c>
      <c r="L101" s="11" t="str">
        <f t="shared" si="17"/>
        <v/>
      </c>
      <c r="M101" s="3" t="str">
        <f t="shared" si="18"/>
        <v>/لطفا رمز دریافتی را صحیح وارد نمایید/638/0</v>
      </c>
    </row>
    <row r="102" spans="1:13" x14ac:dyDescent="0.25">
      <c r="A102" s="6" t="s">
        <v>2198</v>
      </c>
      <c r="B102" s="7" t="s">
        <v>2053</v>
      </c>
      <c r="C102" s="7" t="e">
        <f t="shared" si="11"/>
        <v>#N/A</v>
      </c>
      <c r="D102" s="7" t="str">
        <f>VLOOKUP(A102,کتاب[],4,FALSE)</f>
        <v>سایر</v>
      </c>
      <c r="E102" s="20" t="e">
        <f t="shared" si="14"/>
        <v>#N/A</v>
      </c>
      <c r="F102" s="8">
        <f>VLOOKUP(A102,کتاب[#All],3,FALSE)</f>
        <v>0</v>
      </c>
      <c r="G102" s="41" t="str">
        <f>IFERROR(VLOOKUP(E102,تخفیف2[],2,FALSE),"")</f>
        <v/>
      </c>
      <c r="H102" s="8" t="str">
        <f t="shared" si="15"/>
        <v/>
      </c>
      <c r="I102" s="7" t="str">
        <f>IFERROR(VLOOKUP(CONCATENATE($F$1,A102),درخواست[],18,FALSE),"0")</f>
        <v>0</v>
      </c>
      <c r="J102" s="52"/>
      <c r="K102" s="7">
        <f t="shared" si="16"/>
        <v>0</v>
      </c>
      <c r="L102" s="8" t="str">
        <f t="shared" si="17"/>
        <v/>
      </c>
      <c r="M102" s="3" t="str">
        <f t="shared" si="18"/>
        <v>/لطفا رمز دریافتی را صحیح وارد نمایید/1088/0</v>
      </c>
    </row>
    <row r="103" spans="1:13" x14ac:dyDescent="0.25">
      <c r="A103" s="9" t="s">
        <v>2199</v>
      </c>
      <c r="B103" s="10" t="s">
        <v>2054</v>
      </c>
      <c r="C103" s="10" t="e">
        <f t="shared" si="11"/>
        <v>#N/A</v>
      </c>
      <c r="D103" s="10" t="str">
        <f>VLOOKUP(A103,کتاب[],4,FALSE)</f>
        <v>سایر</v>
      </c>
      <c r="E103" s="32" t="e">
        <f t="shared" si="14"/>
        <v>#N/A</v>
      </c>
      <c r="F103" s="11">
        <f>VLOOKUP(A103,کتاب[#All],3,FALSE)</f>
        <v>400000</v>
      </c>
      <c r="G103" s="42" t="str">
        <f>IFERROR(VLOOKUP(E103,تخفیف2[],2,FALSE),"")</f>
        <v/>
      </c>
      <c r="H103" s="11" t="str">
        <f t="shared" si="15"/>
        <v/>
      </c>
      <c r="I103" s="10" t="str">
        <f>IFERROR(VLOOKUP(CONCATENATE($F$1,A103),درخواست[],18,FALSE),"0")</f>
        <v>0</v>
      </c>
      <c r="J103" s="53"/>
      <c r="K103" s="10">
        <f t="shared" si="16"/>
        <v>0</v>
      </c>
      <c r="L103" s="11" t="str">
        <f t="shared" si="17"/>
        <v/>
      </c>
      <c r="M103" s="3" t="str">
        <f t="shared" si="18"/>
        <v>/لطفا رمز دریافتی را صحیح وارد نمایید/667/0</v>
      </c>
    </row>
    <row r="104" spans="1:13" x14ac:dyDescent="0.25">
      <c r="A104" s="6" t="s">
        <v>2200</v>
      </c>
      <c r="B104" s="7" t="s">
        <v>2055</v>
      </c>
      <c r="C104" s="7" t="e">
        <f t="shared" si="11"/>
        <v>#N/A</v>
      </c>
      <c r="D104" s="7" t="str">
        <f>VLOOKUP(A104,کتاب[],4,FALSE)</f>
        <v>سایر</v>
      </c>
      <c r="E104" s="20" t="e">
        <f t="shared" si="14"/>
        <v>#N/A</v>
      </c>
      <c r="F104" s="8">
        <f>VLOOKUP(A104,کتاب[#All],3,FALSE)</f>
        <v>160000</v>
      </c>
      <c r="G104" s="41" t="str">
        <f>IFERROR(VLOOKUP(E104,تخفیف2[],2,FALSE),"")</f>
        <v/>
      </c>
      <c r="H104" s="8" t="str">
        <f t="shared" si="15"/>
        <v/>
      </c>
      <c r="I104" s="7" t="str">
        <f>IFERROR(VLOOKUP(CONCATENATE($F$1,A104),درخواست[],18,FALSE),"0")</f>
        <v>0</v>
      </c>
      <c r="J104" s="52"/>
      <c r="K104" s="7">
        <f t="shared" si="16"/>
        <v>0</v>
      </c>
      <c r="L104" s="8" t="str">
        <f t="shared" si="17"/>
        <v/>
      </c>
      <c r="M104" s="3" t="str">
        <f t="shared" si="18"/>
        <v>/لطفا رمز دریافتی را صحیح وارد نمایید/1089/0</v>
      </c>
    </row>
    <row r="105" spans="1:13" x14ac:dyDescent="0.25">
      <c r="A105" s="9" t="s">
        <v>2201</v>
      </c>
      <c r="B105" s="10" t="s">
        <v>121</v>
      </c>
      <c r="C105" s="10" t="e">
        <f t="shared" si="11"/>
        <v>#N/A</v>
      </c>
      <c r="D105" s="10" t="str">
        <f>VLOOKUP(A105,کتاب[],4,FALSE)</f>
        <v>هاجر</v>
      </c>
      <c r="E105" s="32" t="e">
        <f t="shared" si="14"/>
        <v>#N/A</v>
      </c>
      <c r="F105" s="11">
        <f>VLOOKUP(A105,کتاب[#All],3,FALSE)</f>
        <v>350000</v>
      </c>
      <c r="G105" s="42" t="str">
        <f>IFERROR(VLOOKUP(E105,تخفیف2[],2,FALSE),"")</f>
        <v/>
      </c>
      <c r="H105" s="11" t="str">
        <f t="shared" si="15"/>
        <v/>
      </c>
      <c r="I105" s="10" t="str">
        <f>IFERROR(VLOOKUP(CONCATENATE($F$1,A105),درخواست[],18,FALSE),"0")</f>
        <v>0</v>
      </c>
      <c r="J105" s="53"/>
      <c r="K105" s="10">
        <f t="shared" si="16"/>
        <v>0</v>
      </c>
      <c r="L105" s="11" t="str">
        <f t="shared" si="17"/>
        <v/>
      </c>
      <c r="M105" s="3" t="str">
        <f t="shared" si="18"/>
        <v>/لطفا رمز دریافتی را صحیح وارد نمایید/323/0</v>
      </c>
    </row>
    <row r="106" spans="1:13" x14ac:dyDescent="0.25">
      <c r="A106" s="6" t="s">
        <v>2202</v>
      </c>
      <c r="B106" s="7" t="s">
        <v>2056</v>
      </c>
      <c r="C106" s="7" t="e">
        <f t="shared" si="11"/>
        <v>#N/A</v>
      </c>
      <c r="D106" s="7" t="str">
        <f>VLOOKUP(A106,کتاب[],4,FALSE)</f>
        <v>سایر</v>
      </c>
      <c r="E106" s="20" t="e">
        <f t="shared" si="14"/>
        <v>#N/A</v>
      </c>
      <c r="F106" s="8">
        <f>VLOOKUP(A106,کتاب[#All],3,FALSE)</f>
        <v>170000</v>
      </c>
      <c r="G106" s="41" t="str">
        <f>IFERROR(VLOOKUP(E106,تخفیف2[],2,FALSE),"")</f>
        <v/>
      </c>
      <c r="H106" s="8" t="str">
        <f t="shared" si="15"/>
        <v/>
      </c>
      <c r="I106" s="7" t="str">
        <f>IFERROR(VLOOKUP(CONCATENATE($F$1,A106),درخواست[],18,FALSE),"0")</f>
        <v>0</v>
      </c>
      <c r="J106" s="52"/>
      <c r="K106" s="7">
        <f t="shared" si="16"/>
        <v>0</v>
      </c>
      <c r="L106" s="8" t="str">
        <f t="shared" si="17"/>
        <v/>
      </c>
      <c r="M106" s="3" t="str">
        <f t="shared" si="18"/>
        <v>/لطفا رمز دریافتی را صحیح وارد نمایید/735/0</v>
      </c>
    </row>
    <row r="107" spans="1:13" x14ac:dyDescent="0.25">
      <c r="A107" s="9" t="s">
        <v>2203</v>
      </c>
      <c r="B107" s="10" t="s">
        <v>123</v>
      </c>
      <c r="C107" s="10" t="e">
        <f t="shared" si="11"/>
        <v>#N/A</v>
      </c>
      <c r="D107" s="10" t="str">
        <f>VLOOKUP(A107,کتاب[],4,FALSE)</f>
        <v>هاجر</v>
      </c>
      <c r="E107" s="32" t="e">
        <f t="shared" si="14"/>
        <v>#N/A</v>
      </c>
      <c r="F107" s="11">
        <f>VLOOKUP(A107,کتاب[#All],3,FALSE)</f>
        <v>360000</v>
      </c>
      <c r="G107" s="42" t="str">
        <f>IFERROR(VLOOKUP(E107,تخفیف2[],2,FALSE),"")</f>
        <v/>
      </c>
      <c r="H107" s="11" t="str">
        <f t="shared" si="15"/>
        <v/>
      </c>
      <c r="I107" s="10" t="str">
        <f>IFERROR(VLOOKUP(CONCATENATE($F$1,A107),درخواست[],18,FALSE),"0")</f>
        <v>0</v>
      </c>
      <c r="J107" s="53"/>
      <c r="K107" s="10">
        <f t="shared" si="16"/>
        <v>0</v>
      </c>
      <c r="L107" s="11" t="str">
        <f t="shared" si="17"/>
        <v/>
      </c>
      <c r="M107" s="3" t="str">
        <f t="shared" si="18"/>
        <v>/لطفا رمز دریافتی را صحیح وارد نمایید/1090/0</v>
      </c>
    </row>
    <row r="108" spans="1:13" x14ac:dyDescent="0.25">
      <c r="A108" s="6" t="s">
        <v>2204</v>
      </c>
      <c r="B108" s="7" t="s">
        <v>124</v>
      </c>
      <c r="C108" s="7" t="e">
        <f t="shared" si="11"/>
        <v>#N/A</v>
      </c>
      <c r="D108" s="7" t="str">
        <f>VLOOKUP(A108,کتاب[],4,FALSE)</f>
        <v>سایر</v>
      </c>
      <c r="E108" s="20" t="e">
        <f t="shared" si="14"/>
        <v>#N/A</v>
      </c>
      <c r="F108" s="8">
        <f>VLOOKUP(A108,کتاب[#All],3,FALSE)</f>
        <v>490000</v>
      </c>
      <c r="G108" s="41" t="str">
        <f>IFERROR(VLOOKUP(E108,تخفیف2[],2,FALSE),"")</f>
        <v/>
      </c>
      <c r="H108" s="8" t="str">
        <f t="shared" si="15"/>
        <v/>
      </c>
      <c r="I108" s="7" t="str">
        <f>IFERROR(VLOOKUP(CONCATENATE($F$1,A108),درخواست[],18,FALSE),"0")</f>
        <v>0</v>
      </c>
      <c r="J108" s="52"/>
      <c r="K108" s="7">
        <f t="shared" si="16"/>
        <v>0</v>
      </c>
      <c r="L108" s="8" t="str">
        <f t="shared" si="17"/>
        <v/>
      </c>
      <c r="M108" s="3" t="str">
        <f t="shared" si="18"/>
        <v>/لطفا رمز دریافتی را صحیح وارد نمایید/658/0</v>
      </c>
    </row>
    <row r="109" spans="1:13" x14ac:dyDescent="0.25">
      <c r="A109" s="9" t="s">
        <v>2205</v>
      </c>
      <c r="B109" s="10" t="s">
        <v>125</v>
      </c>
      <c r="C109" s="10" t="e">
        <f t="shared" si="11"/>
        <v>#N/A</v>
      </c>
      <c r="D109" s="10" t="str">
        <f>VLOOKUP(A109,کتاب[],4,FALSE)</f>
        <v>سایر</v>
      </c>
      <c r="E109" s="32" t="e">
        <f t="shared" si="14"/>
        <v>#N/A</v>
      </c>
      <c r="F109" s="11">
        <f>VLOOKUP(A109,کتاب[#All],3,FALSE)</f>
        <v>600000</v>
      </c>
      <c r="G109" s="42" t="str">
        <f>IFERROR(VLOOKUP(E109,تخفیف2[],2,FALSE),"")</f>
        <v/>
      </c>
      <c r="H109" s="11" t="str">
        <f t="shared" si="15"/>
        <v/>
      </c>
      <c r="I109" s="10" t="str">
        <f>IFERROR(VLOOKUP(CONCATENATE($F$1,A109),درخواست[],18,FALSE),"0")</f>
        <v>0</v>
      </c>
      <c r="J109" s="53"/>
      <c r="K109" s="10">
        <f t="shared" si="16"/>
        <v>0</v>
      </c>
      <c r="L109" s="11" t="str">
        <f t="shared" si="17"/>
        <v/>
      </c>
      <c r="M109" s="3" t="str">
        <f t="shared" si="18"/>
        <v>/لطفا رمز دریافتی را صحیح وارد نمایید/329/0</v>
      </c>
    </row>
    <row r="110" spans="1:13" x14ac:dyDescent="0.25">
      <c r="A110" s="6" t="s">
        <v>2206</v>
      </c>
      <c r="B110" s="7" t="s">
        <v>2057</v>
      </c>
      <c r="C110" s="7" t="e">
        <f t="shared" si="11"/>
        <v>#N/A</v>
      </c>
      <c r="D110" s="7" t="str">
        <f>VLOOKUP(A110,کتاب[],4,FALSE)</f>
        <v>سایر</v>
      </c>
      <c r="E110" s="20" t="e">
        <f t="shared" si="14"/>
        <v>#N/A</v>
      </c>
      <c r="F110" s="8">
        <f>VLOOKUP(A110,کتاب[#All],3,FALSE)</f>
        <v>250000</v>
      </c>
      <c r="G110" s="41" t="str">
        <f>IFERROR(VLOOKUP(E110,تخفیف2[],2,FALSE),"")</f>
        <v/>
      </c>
      <c r="H110" s="8" t="str">
        <f t="shared" si="15"/>
        <v/>
      </c>
      <c r="I110" s="7" t="str">
        <f>IFERROR(VLOOKUP(CONCATENATE($F$1,A110),درخواست[],18,FALSE),"0")</f>
        <v>0</v>
      </c>
      <c r="J110" s="52"/>
      <c r="K110" s="7">
        <f t="shared" si="16"/>
        <v>0</v>
      </c>
      <c r="L110" s="8" t="str">
        <f t="shared" si="17"/>
        <v/>
      </c>
      <c r="M110" s="3" t="str">
        <f t="shared" si="18"/>
        <v>/لطفا رمز دریافتی را صحیح وارد نمایید/527/0</v>
      </c>
    </row>
    <row r="111" spans="1:13" x14ac:dyDescent="0.25">
      <c r="A111" s="9" t="s">
        <v>2207</v>
      </c>
      <c r="B111" s="10" t="s">
        <v>2058</v>
      </c>
      <c r="C111" s="10" t="e">
        <f t="shared" si="11"/>
        <v>#N/A</v>
      </c>
      <c r="D111" s="10" t="str">
        <f>VLOOKUP(A111,کتاب[],4,FALSE)</f>
        <v>سایر</v>
      </c>
      <c r="E111" s="32" t="e">
        <f t="shared" si="14"/>
        <v>#N/A</v>
      </c>
      <c r="F111" s="11">
        <f>VLOOKUP(A111,کتاب[#All],3,FALSE)</f>
        <v>270000</v>
      </c>
      <c r="G111" s="42" t="str">
        <f>IFERROR(VLOOKUP(E111,تخفیف2[],2,FALSE),"")</f>
        <v/>
      </c>
      <c r="H111" s="11" t="str">
        <f t="shared" si="15"/>
        <v/>
      </c>
      <c r="I111" s="10" t="str">
        <f>IFERROR(VLOOKUP(CONCATENATE($F$1,A111),درخواست[],18,FALSE),"0")</f>
        <v>0</v>
      </c>
      <c r="J111" s="53"/>
      <c r="K111" s="10">
        <f t="shared" si="16"/>
        <v>0</v>
      </c>
      <c r="L111" s="11" t="str">
        <f t="shared" si="17"/>
        <v/>
      </c>
      <c r="M111" s="3" t="str">
        <f t="shared" si="18"/>
        <v>/لطفا رمز دریافتی را صحیح وارد نمایید/715/0</v>
      </c>
    </row>
    <row r="112" spans="1:13" x14ac:dyDescent="0.25">
      <c r="A112" s="6" t="s">
        <v>2208</v>
      </c>
      <c r="B112" s="7" t="s">
        <v>2059</v>
      </c>
      <c r="C112" s="7" t="e">
        <f t="shared" si="11"/>
        <v>#N/A</v>
      </c>
      <c r="D112" s="7" t="str">
        <f>VLOOKUP(A112,کتاب[],4,FALSE)</f>
        <v>سایر</v>
      </c>
      <c r="E112" s="20" t="e">
        <f t="shared" si="14"/>
        <v>#N/A</v>
      </c>
      <c r="F112" s="8">
        <f>VLOOKUP(A112,کتاب[#All],3,FALSE)</f>
        <v>250000</v>
      </c>
      <c r="G112" s="41" t="str">
        <f>IFERROR(VLOOKUP(E112,تخفیف2[],2,FALSE),"")</f>
        <v/>
      </c>
      <c r="H112" s="8" t="str">
        <f t="shared" si="15"/>
        <v/>
      </c>
      <c r="I112" s="7" t="str">
        <f>IFERROR(VLOOKUP(CONCATENATE($F$1,A112),درخواست[],18,FALSE),"0")</f>
        <v>0</v>
      </c>
      <c r="J112" s="52"/>
      <c r="K112" s="7">
        <f t="shared" si="16"/>
        <v>0</v>
      </c>
      <c r="L112" s="8" t="str">
        <f t="shared" si="17"/>
        <v/>
      </c>
      <c r="M112" s="3" t="str">
        <f t="shared" si="18"/>
        <v>/لطفا رمز دریافتی را صحیح وارد نمایید/844/0</v>
      </c>
    </row>
    <row r="113" spans="1:13" x14ac:dyDescent="0.25">
      <c r="A113" s="9" t="s">
        <v>2209</v>
      </c>
      <c r="B113" s="10" t="s">
        <v>16</v>
      </c>
      <c r="C113" s="10" t="e">
        <f t="shared" si="11"/>
        <v>#N/A</v>
      </c>
      <c r="D113" s="10" t="str">
        <f>VLOOKUP(A113,کتاب[],4,FALSE)</f>
        <v>سایر</v>
      </c>
      <c r="E113" s="32" t="e">
        <f t="shared" si="14"/>
        <v>#N/A</v>
      </c>
      <c r="F113" s="11">
        <f>VLOOKUP(A113,کتاب[#All],3,FALSE)</f>
        <v>790000</v>
      </c>
      <c r="G113" s="42" t="str">
        <f>IFERROR(VLOOKUP(E113,تخفیف2[],2,FALSE),"")</f>
        <v/>
      </c>
      <c r="H113" s="11" t="str">
        <f t="shared" si="15"/>
        <v/>
      </c>
      <c r="I113" s="10" t="str">
        <f>IFERROR(VLOOKUP(CONCATENATE($F$1,A113),درخواست[],18,FALSE),"0")</f>
        <v>0</v>
      </c>
      <c r="J113" s="53"/>
      <c r="K113" s="10">
        <f t="shared" si="16"/>
        <v>0</v>
      </c>
      <c r="L113" s="11" t="str">
        <f t="shared" si="17"/>
        <v/>
      </c>
      <c r="M113" s="3" t="str">
        <f t="shared" si="18"/>
        <v>/لطفا رمز دریافتی را صحیح وارد نمایید/420/0</v>
      </c>
    </row>
    <row r="114" spans="1:13" x14ac:dyDescent="0.25">
      <c r="A114" s="6" t="s">
        <v>2210</v>
      </c>
      <c r="B114" s="7" t="s">
        <v>48</v>
      </c>
      <c r="C114" s="7" t="e">
        <f t="shared" si="11"/>
        <v>#N/A</v>
      </c>
      <c r="D114" s="7" t="str">
        <f>VLOOKUP(A114,کتاب[],4,FALSE)</f>
        <v>هاجر</v>
      </c>
      <c r="E114" s="20" t="e">
        <f t="shared" si="14"/>
        <v>#N/A</v>
      </c>
      <c r="F114" s="8">
        <f>VLOOKUP(A114,کتاب[#All],3,FALSE)</f>
        <v>0</v>
      </c>
      <c r="G114" s="41" t="str">
        <f>IFERROR(VLOOKUP(E114,تخفیف2[],2,FALSE),"")</f>
        <v/>
      </c>
      <c r="H114" s="8" t="str">
        <f t="shared" si="15"/>
        <v/>
      </c>
      <c r="I114" s="7" t="str">
        <f>IFERROR(VLOOKUP(CONCATENATE($F$1,A114),درخواست[],18,FALSE),"0")</f>
        <v>0</v>
      </c>
      <c r="J114" s="52"/>
      <c r="K114" s="7">
        <f t="shared" si="16"/>
        <v>0</v>
      </c>
      <c r="L114" s="8" t="str">
        <f t="shared" si="17"/>
        <v/>
      </c>
      <c r="M114" s="3" t="str">
        <f t="shared" si="18"/>
        <v>/لطفا رمز دریافتی را صحیح وارد نمایید/1954/0</v>
      </c>
    </row>
    <row r="115" spans="1:13" x14ac:dyDescent="0.25">
      <c r="A115" s="9" t="s">
        <v>2211</v>
      </c>
      <c r="B115" s="10" t="s">
        <v>2060</v>
      </c>
      <c r="C115" s="10" t="e">
        <f t="shared" si="11"/>
        <v>#N/A</v>
      </c>
      <c r="D115" s="10" t="str">
        <f>VLOOKUP(A115,کتاب[],4,FALSE)</f>
        <v>هاجر</v>
      </c>
      <c r="E115" s="32" t="e">
        <f t="shared" si="14"/>
        <v>#N/A</v>
      </c>
      <c r="F115" s="11">
        <f>VLOOKUP(A115,کتاب[#All],3,FALSE)</f>
        <v>0</v>
      </c>
      <c r="G115" s="42" t="str">
        <f>IFERROR(VLOOKUP(E115,تخفیف2[],2,FALSE),"")</f>
        <v/>
      </c>
      <c r="H115" s="11" t="str">
        <f t="shared" si="15"/>
        <v/>
      </c>
      <c r="I115" s="10" t="str">
        <f>IFERROR(VLOOKUP(CONCATENATE($F$1,A115),درخواست[],18,FALSE),"0")</f>
        <v>0</v>
      </c>
      <c r="J115" s="53"/>
      <c r="K115" s="10">
        <f t="shared" si="16"/>
        <v>0</v>
      </c>
      <c r="L115" s="11" t="str">
        <f t="shared" si="17"/>
        <v/>
      </c>
      <c r="M115" s="3" t="str">
        <f t="shared" si="18"/>
        <v>/لطفا رمز دریافتی را صحیح وارد نمایید/1955/0</v>
      </c>
    </row>
    <row r="116" spans="1:13" x14ac:dyDescent="0.25">
      <c r="A116" s="6" t="s">
        <v>2212</v>
      </c>
      <c r="B116" s="7" t="s">
        <v>2061</v>
      </c>
      <c r="C116" s="7" t="e">
        <f t="shared" si="11"/>
        <v>#N/A</v>
      </c>
      <c r="D116" s="7" t="str">
        <f>VLOOKUP(A116,کتاب[],4,FALSE)</f>
        <v>سایر</v>
      </c>
      <c r="E116" s="20" t="e">
        <f t="shared" si="14"/>
        <v>#N/A</v>
      </c>
      <c r="F116" s="8">
        <f>VLOOKUP(A116,کتاب[#All],3,FALSE)</f>
        <v>950000</v>
      </c>
      <c r="G116" s="41" t="str">
        <f>IFERROR(VLOOKUP(E116,تخفیف2[],2,FALSE),"")</f>
        <v/>
      </c>
      <c r="H116" s="8" t="str">
        <f t="shared" si="15"/>
        <v/>
      </c>
      <c r="I116" s="7" t="str">
        <f>IFERROR(VLOOKUP(CONCATENATE($F$1,A116),درخواست[],18,FALSE),"0")</f>
        <v>0</v>
      </c>
      <c r="J116" s="52"/>
      <c r="K116" s="7">
        <f t="shared" si="16"/>
        <v>0</v>
      </c>
      <c r="L116" s="8" t="str">
        <f t="shared" si="17"/>
        <v/>
      </c>
      <c r="M116" s="3" t="str">
        <f t="shared" si="18"/>
        <v>/لطفا رمز دریافتی را صحیح وارد نمایید/1956/0</v>
      </c>
    </row>
    <row r="117" spans="1:13" x14ac:dyDescent="0.25">
      <c r="A117" s="9" t="s">
        <v>2213</v>
      </c>
      <c r="B117" s="10" t="s">
        <v>2062</v>
      </c>
      <c r="C117" s="10" t="e">
        <f t="shared" si="11"/>
        <v>#N/A</v>
      </c>
      <c r="D117" s="10" t="str">
        <f>VLOOKUP(A117,کتاب[],4,FALSE)</f>
        <v>سایر</v>
      </c>
      <c r="E117" s="32" t="e">
        <f t="shared" si="14"/>
        <v>#N/A</v>
      </c>
      <c r="F117" s="11">
        <f>VLOOKUP(A117,کتاب[#All],3,FALSE)</f>
        <v>0</v>
      </c>
      <c r="G117" s="42" t="str">
        <f>IFERROR(VLOOKUP(E117,تخفیف2[],2,FALSE),"")</f>
        <v/>
      </c>
      <c r="H117" s="11" t="str">
        <f t="shared" si="15"/>
        <v/>
      </c>
      <c r="I117" s="10" t="str">
        <f>IFERROR(VLOOKUP(CONCATENATE($F$1,A117),درخواست[],18,FALSE),"0")</f>
        <v>0</v>
      </c>
      <c r="J117" s="53"/>
      <c r="K117" s="10">
        <f t="shared" si="16"/>
        <v>0</v>
      </c>
      <c r="L117" s="11" t="str">
        <f t="shared" si="17"/>
        <v/>
      </c>
      <c r="M117" s="3" t="str">
        <f t="shared" si="18"/>
        <v>/لطفا رمز دریافتی را صحیح وارد نمایید/1957/0</v>
      </c>
    </row>
    <row r="118" spans="1:13" x14ac:dyDescent="0.25">
      <c r="A118" s="6" t="s">
        <v>2214</v>
      </c>
      <c r="B118" s="7" t="s">
        <v>42</v>
      </c>
      <c r="C118" s="7" t="e">
        <f t="shared" si="11"/>
        <v>#N/A</v>
      </c>
      <c r="D118" s="7" t="str">
        <f>VLOOKUP(A118,کتاب[],4,FALSE)</f>
        <v>سایر</v>
      </c>
      <c r="E118" s="20" t="e">
        <f t="shared" si="14"/>
        <v>#N/A</v>
      </c>
      <c r="F118" s="8">
        <f>VLOOKUP(A118,کتاب[#All],3,FALSE)</f>
        <v>2870000</v>
      </c>
      <c r="G118" s="41" t="str">
        <f>IFERROR(VLOOKUP(E118,تخفیف2[],2,FALSE),"")</f>
        <v/>
      </c>
      <c r="H118" s="8" t="str">
        <f t="shared" si="15"/>
        <v/>
      </c>
      <c r="I118" s="7" t="str">
        <f>IFERROR(VLOOKUP(CONCATENATE($F$1,A118),درخواست[],18,FALSE),"0")</f>
        <v>0</v>
      </c>
      <c r="J118" s="52"/>
      <c r="K118" s="7">
        <f t="shared" si="16"/>
        <v>0</v>
      </c>
      <c r="L118" s="8" t="str">
        <f t="shared" si="17"/>
        <v/>
      </c>
      <c r="M118" s="3" t="str">
        <f t="shared" si="18"/>
        <v>/لطفا رمز دریافتی را صحیح وارد نمایید/1958/0</v>
      </c>
    </row>
  </sheetData>
  <sheetProtection algorithmName="SHA-512" hashValue="AHfgIlZbG3aTdgu7bWtRtM5K0nSuqa4irZWa3T5kAqpwioS5hWmY80kaOLHBns1Xm1X/w3fVCCCcMGfpA/+uKQ==" saltValue="Z3Td5X5sNsbZN2cq5T3hEw==" spinCount="100000" sheet="1" selectLockedCells="1"/>
  <mergeCells count="4">
    <mergeCell ref="K1:L1"/>
    <mergeCell ref="K2:L2"/>
    <mergeCell ref="G1:H1"/>
    <mergeCell ref="G2:H2"/>
  </mergeCells>
  <conditionalFormatting sqref="I2">
    <cfRule type="cellIs" dxfId="32" priority="2" operator="greaterThan">
      <formula>0</formula>
    </cfRule>
    <cfRule type="cellIs" dxfId="31" priority="3" operator="lessThan">
      <formula>0</formula>
    </cfRule>
  </conditionalFormatting>
  <dataValidations count="1">
    <dataValidation type="whole" allowBlank="1" showInputMessage="1" showErrorMessage="1" errorTitle="هشدار" error="فقط عدد وارد نمایید" sqref="J4:J73">
      <formula1>-10000</formula1>
      <formula2>10000</formula2>
    </dataValidation>
  </dataValidations>
  <printOptions horizontalCentered="1"/>
  <pageMargins left="0.25" right="0.25" top="0.39" bottom="0.35" header="0" footer="0"/>
  <pageSetup paperSize="9" scale="65"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22AC1325-AE91-4DB4-986D-752E90B958F4}">
            <xm:f>NOT(ISERROR(SEARCH($M$1,K1)))</xm:f>
            <xm:f>$M$1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K1:L1</xm:sqref>
        </x14:conditionalFormatting>
        <x14:conditionalFormatting xmlns:xm="http://schemas.microsoft.com/office/excel/2006/main">
          <x14:cfRule type="containsText" priority="6" operator="containsText" id="{CCA489C7-C164-4A05-865A-CFB724868A24}">
            <xm:f>NOT(ISERROR(SEARCH($M$3,F1)))</xm:f>
            <xm:f>$M$3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F1:G2</xm:sqref>
        </x14:conditionalFormatting>
        <x14:conditionalFormatting xmlns:xm="http://schemas.microsoft.com/office/excel/2006/main">
          <x14:cfRule type="containsText" priority="5" operator="containsText" id="{9DCC654B-F8AC-4B0C-B3F3-B87F95E6267E}">
            <xm:f>NOT(ISERROR(SEARCH($M$1,K2)))</xm:f>
            <xm:f>$M$1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K2:L2</xm:sqref>
        </x14:conditionalFormatting>
        <x14:conditionalFormatting xmlns:xm="http://schemas.microsoft.com/office/excel/2006/main">
          <x14:cfRule type="containsText" priority="1" operator="containsText" id="{4803E7D6-F23C-4692-9E82-2B463A25CBDD}">
            <xm:f>NOT(ISERROR(SEARCH($M$3,B1)))</xm:f>
            <xm:f>$M$3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5"/>
  <sheetViews>
    <sheetView rightToLeft="1" topLeftCell="F1" workbookViewId="0">
      <selection sqref="A1:E1048576"/>
    </sheetView>
  </sheetViews>
  <sheetFormatPr defaultRowHeight="15" x14ac:dyDescent="0.25"/>
  <cols>
    <col min="1" max="1" width="11.7109375" hidden="1" customWidth="1"/>
    <col min="2" max="2" width="59" hidden="1" customWidth="1"/>
    <col min="3" max="4" width="11.5703125" style="46" hidden="1" customWidth="1"/>
    <col min="5" max="5" width="12.28515625" style="46" hidden="1" customWidth="1"/>
  </cols>
  <sheetData>
    <row r="1" spans="1:5" x14ac:dyDescent="0.25">
      <c r="A1" s="24" t="s">
        <v>7</v>
      </c>
      <c r="B1" t="s">
        <v>3</v>
      </c>
      <c r="C1" s="46" t="s">
        <v>2303</v>
      </c>
      <c r="D1" s="46" t="s">
        <v>2304</v>
      </c>
      <c r="E1" s="46" t="s">
        <v>2305</v>
      </c>
    </row>
    <row r="2" spans="1:5" x14ac:dyDescent="0.25">
      <c r="A2" s="47">
        <v>2030301186</v>
      </c>
      <c r="B2" t="s">
        <v>2306</v>
      </c>
      <c r="C2" s="46">
        <v>0</v>
      </c>
      <c r="D2" s="46">
        <v>665600</v>
      </c>
      <c r="E2" s="46">
        <f>+D2-C2</f>
        <v>665600</v>
      </c>
    </row>
    <row r="3" spans="1:5" x14ac:dyDescent="0.25">
      <c r="A3" s="47">
        <v>2030401128</v>
      </c>
      <c r="B3" t="s">
        <v>2307</v>
      </c>
      <c r="C3" s="46">
        <v>0</v>
      </c>
      <c r="D3" s="46">
        <v>409600</v>
      </c>
      <c r="E3" s="46">
        <f t="shared" ref="E3:E66" si="0">+D3-C3</f>
        <v>409600</v>
      </c>
    </row>
    <row r="4" spans="1:5" x14ac:dyDescent="0.25">
      <c r="A4" s="47">
        <v>3030401151</v>
      </c>
      <c r="B4" t="s">
        <v>2308</v>
      </c>
      <c r="C4" s="46">
        <v>0</v>
      </c>
      <c r="D4" s="46">
        <v>0</v>
      </c>
      <c r="E4" s="46">
        <f t="shared" si="0"/>
        <v>0</v>
      </c>
    </row>
    <row r="5" spans="1:5" x14ac:dyDescent="0.25">
      <c r="A5" s="47">
        <v>2030101104</v>
      </c>
      <c r="B5" t="s">
        <v>2309</v>
      </c>
      <c r="C5" s="46">
        <v>0</v>
      </c>
      <c r="D5" s="46">
        <v>466200</v>
      </c>
      <c r="E5" s="46">
        <f t="shared" si="0"/>
        <v>466200</v>
      </c>
    </row>
    <row r="6" spans="1:5" x14ac:dyDescent="0.25">
      <c r="A6" s="47">
        <v>3030102174</v>
      </c>
      <c r="B6" t="s">
        <v>2310</v>
      </c>
      <c r="C6" s="46">
        <v>0</v>
      </c>
      <c r="D6" s="46">
        <v>0</v>
      </c>
      <c r="E6" s="46">
        <f t="shared" si="0"/>
        <v>0</v>
      </c>
    </row>
    <row r="7" spans="1:5" x14ac:dyDescent="0.25">
      <c r="A7" s="47">
        <v>2030201145</v>
      </c>
      <c r="B7" t="s">
        <v>2311</v>
      </c>
      <c r="C7" s="46">
        <v>0</v>
      </c>
      <c r="D7" s="46">
        <v>512000</v>
      </c>
      <c r="E7" s="46">
        <f t="shared" si="0"/>
        <v>512000</v>
      </c>
    </row>
    <row r="8" spans="1:5" x14ac:dyDescent="0.25">
      <c r="A8" s="47">
        <v>2030501169</v>
      </c>
      <c r="B8" t="s">
        <v>2312</v>
      </c>
      <c r="C8" s="46">
        <v>0</v>
      </c>
      <c r="D8" s="46">
        <v>13372200</v>
      </c>
      <c r="E8" s="46">
        <f t="shared" si="0"/>
        <v>13372200</v>
      </c>
    </row>
    <row r="9" spans="1:5" x14ac:dyDescent="0.25">
      <c r="A9" s="47">
        <v>2030601111</v>
      </c>
      <c r="B9" t="s">
        <v>2313</v>
      </c>
      <c r="C9" s="46">
        <v>0</v>
      </c>
      <c r="D9" s="46">
        <v>176400</v>
      </c>
      <c r="E9" s="46">
        <f t="shared" si="0"/>
        <v>176400</v>
      </c>
    </row>
    <row r="10" spans="1:5" x14ac:dyDescent="0.25">
      <c r="A10" s="47">
        <v>2040101135</v>
      </c>
      <c r="B10" t="s">
        <v>2314</v>
      </c>
      <c r="C10" s="46">
        <v>0</v>
      </c>
      <c r="D10" s="46">
        <v>0</v>
      </c>
      <c r="E10" s="46">
        <f t="shared" si="0"/>
        <v>0</v>
      </c>
    </row>
    <row r="11" spans="1:5" x14ac:dyDescent="0.25">
      <c r="A11" s="47">
        <v>2040201176</v>
      </c>
      <c r="B11" t="s">
        <v>2315</v>
      </c>
      <c r="C11" s="46">
        <v>0</v>
      </c>
      <c r="D11" s="46">
        <v>0</v>
      </c>
      <c r="E11" s="46">
        <f t="shared" si="0"/>
        <v>0</v>
      </c>
    </row>
    <row r="12" spans="1:5" x14ac:dyDescent="0.25">
      <c r="A12" s="47">
        <v>2040202124</v>
      </c>
      <c r="B12" t="s">
        <v>2316</v>
      </c>
      <c r="C12" s="46">
        <v>0</v>
      </c>
      <c r="D12" s="46">
        <v>0</v>
      </c>
      <c r="E12" s="46">
        <f t="shared" si="0"/>
        <v>0</v>
      </c>
    </row>
    <row r="13" spans="1:5" x14ac:dyDescent="0.25">
      <c r="A13" s="47">
        <v>2040501101</v>
      </c>
      <c r="B13" t="s">
        <v>2317</v>
      </c>
      <c r="C13" s="46">
        <v>0</v>
      </c>
      <c r="D13" s="46">
        <v>0</v>
      </c>
      <c r="E13" s="46">
        <f t="shared" si="0"/>
        <v>0</v>
      </c>
    </row>
    <row r="14" spans="1:5" x14ac:dyDescent="0.25">
      <c r="A14" s="47">
        <v>2040203171</v>
      </c>
      <c r="B14" t="s">
        <v>2318</v>
      </c>
      <c r="C14" s="46">
        <v>0</v>
      </c>
      <c r="D14" s="46">
        <v>0</v>
      </c>
      <c r="E14" s="46">
        <f t="shared" si="0"/>
        <v>0</v>
      </c>
    </row>
    <row r="15" spans="1:5" x14ac:dyDescent="0.25">
      <c r="A15" s="47">
        <v>2040401159</v>
      </c>
      <c r="B15" t="s">
        <v>2319</v>
      </c>
      <c r="C15" s="46">
        <v>0</v>
      </c>
      <c r="D15" s="46">
        <v>0</v>
      </c>
      <c r="E15" s="46">
        <f t="shared" si="0"/>
        <v>0</v>
      </c>
    </row>
    <row r="16" spans="1:5" x14ac:dyDescent="0.25">
      <c r="A16" s="47">
        <v>2040301118</v>
      </c>
      <c r="B16" t="s">
        <v>2320</v>
      </c>
      <c r="C16" s="46">
        <v>0</v>
      </c>
      <c r="D16" s="46">
        <v>0</v>
      </c>
      <c r="E16" s="46">
        <f t="shared" si="0"/>
        <v>0</v>
      </c>
    </row>
    <row r="17" spans="1:5" x14ac:dyDescent="0.25">
      <c r="A17" s="47">
        <v>2040205166</v>
      </c>
      <c r="B17" t="s">
        <v>2321</v>
      </c>
      <c r="C17" s="46">
        <v>0</v>
      </c>
      <c r="D17" s="46">
        <v>0</v>
      </c>
      <c r="E17" s="46">
        <f t="shared" si="0"/>
        <v>0</v>
      </c>
    </row>
    <row r="18" spans="1:5" x14ac:dyDescent="0.25">
      <c r="A18" s="47">
        <v>2040206114</v>
      </c>
      <c r="B18" t="s">
        <v>2322</v>
      </c>
      <c r="C18" s="46">
        <v>0</v>
      </c>
      <c r="D18" s="46">
        <v>0</v>
      </c>
      <c r="E18" s="46">
        <f t="shared" si="0"/>
        <v>0</v>
      </c>
    </row>
    <row r="19" spans="1:5" x14ac:dyDescent="0.25">
      <c r="A19" s="47">
        <v>2040207161</v>
      </c>
      <c r="B19" t="s">
        <v>2323</v>
      </c>
      <c r="C19" s="46">
        <v>0</v>
      </c>
      <c r="D19" s="46">
        <v>0</v>
      </c>
      <c r="E19" s="46">
        <f t="shared" si="0"/>
        <v>0</v>
      </c>
    </row>
    <row r="20" spans="1:5" x14ac:dyDescent="0.25">
      <c r="A20" s="47">
        <v>2040208109</v>
      </c>
      <c r="B20" t="s">
        <v>2324</v>
      </c>
      <c r="C20" s="46">
        <v>0</v>
      </c>
      <c r="D20" s="46">
        <v>0</v>
      </c>
      <c r="E20" s="46">
        <f t="shared" si="0"/>
        <v>0</v>
      </c>
    </row>
    <row r="21" spans="1:5" x14ac:dyDescent="0.25">
      <c r="A21" s="47">
        <v>2040204119</v>
      </c>
      <c r="B21" t="s">
        <v>2325</v>
      </c>
      <c r="C21" s="46">
        <v>0</v>
      </c>
      <c r="D21" s="46">
        <v>0</v>
      </c>
      <c r="E21" s="46">
        <f t="shared" si="0"/>
        <v>0</v>
      </c>
    </row>
    <row r="22" spans="1:5" x14ac:dyDescent="0.25">
      <c r="A22" s="47">
        <v>2040210172</v>
      </c>
      <c r="B22" t="s">
        <v>2326</v>
      </c>
      <c r="C22" s="46">
        <v>0</v>
      </c>
      <c r="D22" s="46">
        <v>0</v>
      </c>
      <c r="E22" s="46">
        <f t="shared" si="0"/>
        <v>0</v>
      </c>
    </row>
    <row r="23" spans="1:5" x14ac:dyDescent="0.25">
      <c r="A23" s="47">
        <v>3040213138</v>
      </c>
      <c r="B23" t="s">
        <v>2327</v>
      </c>
      <c r="C23" s="46">
        <v>0</v>
      </c>
      <c r="D23" s="46">
        <v>0</v>
      </c>
      <c r="E23" s="46">
        <f t="shared" si="0"/>
        <v>0</v>
      </c>
    </row>
    <row r="24" spans="1:5" x14ac:dyDescent="0.25">
      <c r="A24" s="47">
        <v>3040214185</v>
      </c>
      <c r="B24" t="s">
        <v>2328</v>
      </c>
      <c r="C24" s="46">
        <v>0</v>
      </c>
      <c r="D24" s="46">
        <v>0</v>
      </c>
      <c r="E24" s="46">
        <f t="shared" si="0"/>
        <v>0</v>
      </c>
    </row>
    <row r="25" spans="1:5" x14ac:dyDescent="0.25">
      <c r="A25" s="47">
        <v>3040215133</v>
      </c>
      <c r="B25" t="s">
        <v>2329</v>
      </c>
      <c r="C25" s="46">
        <v>0</v>
      </c>
      <c r="D25" s="46">
        <v>0</v>
      </c>
      <c r="E25" s="46">
        <f t="shared" si="0"/>
        <v>0</v>
      </c>
    </row>
    <row r="26" spans="1:5" x14ac:dyDescent="0.25">
      <c r="A26" s="47">
        <v>2040601142</v>
      </c>
      <c r="B26" t="s">
        <v>2330</v>
      </c>
      <c r="C26" s="46">
        <v>0</v>
      </c>
      <c r="D26" s="46">
        <v>0</v>
      </c>
      <c r="E26" s="46">
        <f t="shared" si="0"/>
        <v>0</v>
      </c>
    </row>
    <row r="27" spans="1:5" x14ac:dyDescent="0.25">
      <c r="A27" s="47">
        <v>2040701183</v>
      </c>
      <c r="B27" t="s">
        <v>2331</v>
      </c>
      <c r="C27" s="46">
        <v>0</v>
      </c>
      <c r="D27" s="46">
        <v>0</v>
      </c>
      <c r="E27" s="46">
        <f t="shared" si="0"/>
        <v>0</v>
      </c>
    </row>
    <row r="28" spans="1:5" x14ac:dyDescent="0.25">
      <c r="A28" s="47">
        <v>2040801125</v>
      </c>
      <c r="B28" t="s">
        <v>2332</v>
      </c>
      <c r="C28" s="46">
        <v>0</v>
      </c>
      <c r="D28" s="46">
        <v>0</v>
      </c>
      <c r="E28" s="46">
        <f t="shared" si="0"/>
        <v>0</v>
      </c>
    </row>
    <row r="29" spans="1:5" x14ac:dyDescent="0.25">
      <c r="A29" s="47">
        <v>2040901166</v>
      </c>
      <c r="B29" t="s">
        <v>2333</v>
      </c>
      <c r="C29" s="46">
        <v>0</v>
      </c>
      <c r="D29" s="46">
        <v>0</v>
      </c>
      <c r="E29" s="46">
        <f t="shared" si="0"/>
        <v>0</v>
      </c>
    </row>
    <row r="30" spans="1:5" x14ac:dyDescent="0.25">
      <c r="A30" s="47">
        <v>2041101172</v>
      </c>
      <c r="B30" t="s">
        <v>2334</v>
      </c>
      <c r="C30" s="46">
        <v>0</v>
      </c>
      <c r="D30" s="46">
        <v>0</v>
      </c>
      <c r="E30" s="46">
        <f t="shared" si="0"/>
        <v>0</v>
      </c>
    </row>
    <row r="31" spans="1:5" x14ac:dyDescent="0.25">
      <c r="A31" s="47">
        <v>2040902114</v>
      </c>
      <c r="B31" t="s">
        <v>2335</v>
      </c>
      <c r="C31" s="46">
        <v>1000000</v>
      </c>
      <c r="D31" s="46">
        <v>0</v>
      </c>
      <c r="E31" s="46">
        <f t="shared" si="0"/>
        <v>-1000000</v>
      </c>
    </row>
    <row r="32" spans="1:5" x14ac:dyDescent="0.25">
      <c r="A32" s="47">
        <v>2040903161</v>
      </c>
      <c r="B32" t="s">
        <v>2336</v>
      </c>
      <c r="C32" s="46">
        <v>0</v>
      </c>
      <c r="D32" s="46">
        <v>0</v>
      </c>
      <c r="E32" s="46">
        <f t="shared" si="0"/>
        <v>0</v>
      </c>
    </row>
    <row r="33" spans="1:5" x14ac:dyDescent="0.25">
      <c r="A33" s="47">
        <v>2040904109</v>
      </c>
      <c r="B33" t="s">
        <v>2337</v>
      </c>
      <c r="C33" s="46">
        <v>0</v>
      </c>
      <c r="D33" s="46">
        <v>0</v>
      </c>
      <c r="E33" s="46">
        <f t="shared" si="0"/>
        <v>0</v>
      </c>
    </row>
    <row r="34" spans="1:5" x14ac:dyDescent="0.25">
      <c r="A34" s="47">
        <v>2041001131</v>
      </c>
      <c r="B34" t="s">
        <v>2338</v>
      </c>
      <c r="C34" s="46">
        <v>0</v>
      </c>
      <c r="D34" s="46">
        <v>0</v>
      </c>
      <c r="E34" s="46">
        <f t="shared" si="0"/>
        <v>0</v>
      </c>
    </row>
    <row r="35" spans="1:5" x14ac:dyDescent="0.25">
      <c r="A35" s="47">
        <v>2040905156</v>
      </c>
      <c r="B35" t="s">
        <v>2339</v>
      </c>
      <c r="C35" s="46">
        <v>0</v>
      </c>
      <c r="D35" s="46">
        <v>0</v>
      </c>
      <c r="E35" s="46">
        <f t="shared" si="0"/>
        <v>0</v>
      </c>
    </row>
    <row r="36" spans="1:5" x14ac:dyDescent="0.25">
      <c r="A36" s="47">
        <v>3040906127</v>
      </c>
      <c r="B36" t="s">
        <v>2340</v>
      </c>
      <c r="C36" s="46">
        <v>0</v>
      </c>
      <c r="D36" s="46">
        <v>0</v>
      </c>
      <c r="E36" s="46">
        <f t="shared" si="0"/>
        <v>0</v>
      </c>
    </row>
    <row r="37" spans="1:5" x14ac:dyDescent="0.25">
      <c r="A37" s="47">
        <v>2041201114</v>
      </c>
      <c r="B37" t="s">
        <v>2341</v>
      </c>
      <c r="C37" s="46">
        <v>0</v>
      </c>
      <c r="D37" s="46">
        <v>0</v>
      </c>
      <c r="E37" s="46">
        <f t="shared" si="0"/>
        <v>0</v>
      </c>
    </row>
    <row r="38" spans="1:5" x14ac:dyDescent="0.25">
      <c r="A38" s="47">
        <v>2041301155</v>
      </c>
      <c r="B38" t="s">
        <v>2342</v>
      </c>
      <c r="C38" s="46">
        <v>0</v>
      </c>
      <c r="D38" s="46">
        <v>0</v>
      </c>
      <c r="E38" s="46">
        <f t="shared" si="0"/>
        <v>0</v>
      </c>
    </row>
    <row r="39" spans="1:5" x14ac:dyDescent="0.25">
      <c r="A39" s="47">
        <v>2041401196</v>
      </c>
      <c r="B39" t="s">
        <v>2343</v>
      </c>
      <c r="C39" s="46">
        <v>0</v>
      </c>
      <c r="D39" s="46">
        <v>0</v>
      </c>
      <c r="E39" s="46">
        <f t="shared" si="0"/>
        <v>0</v>
      </c>
    </row>
    <row r="40" spans="1:5" x14ac:dyDescent="0.25">
      <c r="A40" s="47">
        <v>3041501161</v>
      </c>
      <c r="B40" t="s">
        <v>2344</v>
      </c>
      <c r="C40" s="46">
        <v>0</v>
      </c>
      <c r="D40" s="46">
        <v>0</v>
      </c>
      <c r="E40" s="46">
        <f t="shared" si="0"/>
        <v>0</v>
      </c>
    </row>
    <row r="41" spans="1:5" x14ac:dyDescent="0.25">
      <c r="A41" s="47">
        <v>2041502185</v>
      </c>
      <c r="B41" t="s">
        <v>2345</v>
      </c>
      <c r="C41" s="46">
        <v>0</v>
      </c>
      <c r="D41" s="46">
        <v>0</v>
      </c>
      <c r="E41" s="46">
        <f t="shared" si="0"/>
        <v>0</v>
      </c>
    </row>
    <row r="42" spans="1:5" x14ac:dyDescent="0.25">
      <c r="A42" s="47">
        <v>2041601179</v>
      </c>
      <c r="B42" t="s">
        <v>2346</v>
      </c>
      <c r="C42" s="46">
        <v>0</v>
      </c>
      <c r="D42" s="46">
        <v>0</v>
      </c>
      <c r="E42" s="46">
        <f t="shared" si="0"/>
        <v>0</v>
      </c>
    </row>
    <row r="43" spans="1:5" x14ac:dyDescent="0.25">
      <c r="A43" s="47">
        <v>2041701121</v>
      </c>
      <c r="B43" t="s">
        <v>2347</v>
      </c>
      <c r="C43" s="46">
        <v>0</v>
      </c>
      <c r="D43" s="46">
        <v>0</v>
      </c>
      <c r="E43" s="46">
        <f t="shared" si="0"/>
        <v>0</v>
      </c>
    </row>
    <row r="44" spans="1:5" x14ac:dyDescent="0.25">
      <c r="A44" s="47">
        <v>2041801162</v>
      </c>
      <c r="B44" t="s">
        <v>2348</v>
      </c>
      <c r="C44" s="46">
        <v>0</v>
      </c>
      <c r="D44" s="46">
        <v>0</v>
      </c>
      <c r="E44" s="46">
        <f t="shared" si="0"/>
        <v>0</v>
      </c>
    </row>
    <row r="45" spans="1:5" x14ac:dyDescent="0.25">
      <c r="A45" s="47">
        <v>2041901104</v>
      </c>
      <c r="B45" t="s">
        <v>2349</v>
      </c>
      <c r="C45" s="46">
        <v>0</v>
      </c>
      <c r="D45" s="46">
        <v>0</v>
      </c>
      <c r="E45" s="46">
        <f t="shared" si="0"/>
        <v>0</v>
      </c>
    </row>
    <row r="46" spans="1:5" x14ac:dyDescent="0.25">
      <c r="A46" s="47">
        <v>2042001168</v>
      </c>
      <c r="B46" t="s">
        <v>2350</v>
      </c>
      <c r="C46" s="46">
        <v>0</v>
      </c>
      <c r="D46" s="46">
        <v>0</v>
      </c>
      <c r="E46" s="46">
        <f t="shared" si="0"/>
        <v>0</v>
      </c>
    </row>
    <row r="47" spans="1:5" x14ac:dyDescent="0.25">
      <c r="A47" s="47">
        <v>2042101110</v>
      </c>
      <c r="B47" t="s">
        <v>2351</v>
      </c>
      <c r="C47" s="46">
        <v>0</v>
      </c>
      <c r="D47" s="46">
        <v>0</v>
      </c>
      <c r="E47" s="46">
        <f t="shared" si="0"/>
        <v>0</v>
      </c>
    </row>
    <row r="48" spans="1:5" x14ac:dyDescent="0.25">
      <c r="A48" s="47">
        <v>2042201151</v>
      </c>
      <c r="B48" t="s">
        <v>2352</v>
      </c>
      <c r="C48" s="46">
        <v>0</v>
      </c>
      <c r="D48" s="46">
        <v>0</v>
      </c>
      <c r="E48" s="46">
        <f t="shared" si="0"/>
        <v>0</v>
      </c>
    </row>
    <row r="49" spans="1:5" x14ac:dyDescent="0.25">
      <c r="A49" s="47">
        <v>2042301192</v>
      </c>
      <c r="B49" t="s">
        <v>2353</v>
      </c>
      <c r="C49" s="46">
        <v>0</v>
      </c>
      <c r="D49" s="46">
        <v>0</v>
      </c>
      <c r="E49" s="46">
        <f t="shared" si="0"/>
        <v>0</v>
      </c>
    </row>
    <row r="50" spans="1:5" x14ac:dyDescent="0.25">
      <c r="A50" s="47">
        <v>2042401134</v>
      </c>
      <c r="B50" t="s">
        <v>2354</v>
      </c>
      <c r="C50" s="46">
        <v>0</v>
      </c>
      <c r="D50" s="46">
        <v>0</v>
      </c>
      <c r="E50" s="46">
        <f t="shared" si="0"/>
        <v>0</v>
      </c>
    </row>
    <row r="51" spans="1:5" x14ac:dyDescent="0.25">
      <c r="A51" s="47">
        <v>2043001106</v>
      </c>
      <c r="B51" t="s">
        <v>2355</v>
      </c>
      <c r="C51" s="46">
        <v>0</v>
      </c>
      <c r="D51" s="46">
        <v>0</v>
      </c>
      <c r="E51" s="46">
        <f t="shared" si="0"/>
        <v>0</v>
      </c>
    </row>
    <row r="52" spans="1:5" x14ac:dyDescent="0.25">
      <c r="A52" s="47">
        <v>2042701158</v>
      </c>
      <c r="B52" t="s">
        <v>2356</v>
      </c>
      <c r="C52" s="46">
        <v>0</v>
      </c>
      <c r="D52" s="46">
        <v>0</v>
      </c>
      <c r="E52" s="46">
        <f t="shared" si="0"/>
        <v>0</v>
      </c>
    </row>
    <row r="53" spans="1:5" x14ac:dyDescent="0.25">
      <c r="A53" s="47">
        <v>2042501175</v>
      </c>
      <c r="B53" t="s">
        <v>2357</v>
      </c>
      <c r="C53" s="46">
        <v>0</v>
      </c>
      <c r="D53" s="46">
        <v>0</v>
      </c>
      <c r="E53" s="46">
        <f t="shared" si="0"/>
        <v>0</v>
      </c>
    </row>
    <row r="54" spans="1:5" x14ac:dyDescent="0.25">
      <c r="A54" s="47">
        <v>2042601117</v>
      </c>
      <c r="B54" t="s">
        <v>2358</v>
      </c>
      <c r="C54" s="46">
        <v>0</v>
      </c>
      <c r="D54" s="46">
        <v>0</v>
      </c>
      <c r="E54" s="46">
        <f t="shared" si="0"/>
        <v>0</v>
      </c>
    </row>
    <row r="55" spans="1:5" x14ac:dyDescent="0.25">
      <c r="A55" s="47">
        <v>2042502123</v>
      </c>
      <c r="B55" t="s">
        <v>2359</v>
      </c>
      <c r="C55" s="46">
        <v>10395000</v>
      </c>
      <c r="D55" s="46">
        <v>0</v>
      </c>
      <c r="E55" s="46">
        <f t="shared" si="0"/>
        <v>-10395000</v>
      </c>
    </row>
    <row r="56" spans="1:5" x14ac:dyDescent="0.25">
      <c r="A56" s="47">
        <v>3042503193</v>
      </c>
      <c r="B56" t="s">
        <v>2360</v>
      </c>
      <c r="C56" s="46">
        <v>0</v>
      </c>
      <c r="D56" s="46">
        <v>0</v>
      </c>
      <c r="E56" s="46">
        <f t="shared" si="0"/>
        <v>0</v>
      </c>
    </row>
    <row r="57" spans="1:5" x14ac:dyDescent="0.25">
      <c r="A57" s="47">
        <v>2042801100</v>
      </c>
      <c r="B57" t="s">
        <v>2361</v>
      </c>
      <c r="C57" s="46">
        <v>0</v>
      </c>
      <c r="D57" s="46">
        <v>0</v>
      </c>
      <c r="E57" s="46">
        <f t="shared" si="0"/>
        <v>0</v>
      </c>
    </row>
    <row r="58" spans="1:5" x14ac:dyDescent="0.25">
      <c r="A58" s="47">
        <v>2042901141</v>
      </c>
      <c r="B58" t="s">
        <v>2362</v>
      </c>
      <c r="C58" s="46">
        <v>0</v>
      </c>
      <c r="D58" s="46">
        <v>0</v>
      </c>
      <c r="E58" s="46">
        <f t="shared" si="0"/>
        <v>0</v>
      </c>
    </row>
    <row r="59" spans="1:5" x14ac:dyDescent="0.25">
      <c r="A59" s="47">
        <v>2050101166</v>
      </c>
      <c r="B59" t="s">
        <v>2363</v>
      </c>
      <c r="C59" s="46">
        <v>0</v>
      </c>
      <c r="D59" s="46">
        <v>2739300</v>
      </c>
      <c r="E59" s="46">
        <f t="shared" si="0"/>
        <v>2739300</v>
      </c>
    </row>
    <row r="60" spans="1:5" x14ac:dyDescent="0.25">
      <c r="A60" s="47">
        <v>2050210104</v>
      </c>
      <c r="B60" t="s">
        <v>2364</v>
      </c>
      <c r="C60" s="46">
        <v>0</v>
      </c>
      <c r="D60" s="46">
        <v>24962300</v>
      </c>
      <c r="E60" s="46">
        <f t="shared" si="0"/>
        <v>24962300</v>
      </c>
    </row>
    <row r="61" spans="1:5" x14ac:dyDescent="0.25">
      <c r="A61" s="47">
        <v>2050801156</v>
      </c>
      <c r="B61" t="s">
        <v>2365</v>
      </c>
      <c r="C61" s="46">
        <v>0</v>
      </c>
      <c r="D61" s="46">
        <v>9194900</v>
      </c>
      <c r="E61" s="46">
        <f t="shared" si="0"/>
        <v>9194900</v>
      </c>
    </row>
    <row r="62" spans="1:5" x14ac:dyDescent="0.25">
      <c r="A62" s="47">
        <v>2050202155</v>
      </c>
      <c r="B62" t="s">
        <v>2366</v>
      </c>
      <c r="C62" s="46">
        <v>1550000</v>
      </c>
      <c r="D62" s="46">
        <v>0</v>
      </c>
      <c r="E62" s="46">
        <f t="shared" si="0"/>
        <v>-1550000</v>
      </c>
    </row>
    <row r="63" spans="1:5" x14ac:dyDescent="0.25">
      <c r="A63" s="47">
        <v>2050203103</v>
      </c>
      <c r="B63" t="s">
        <v>2367</v>
      </c>
      <c r="C63" s="46">
        <v>0</v>
      </c>
      <c r="D63" s="46">
        <v>0</v>
      </c>
      <c r="E63" s="46">
        <f t="shared" si="0"/>
        <v>0</v>
      </c>
    </row>
    <row r="64" spans="1:5" x14ac:dyDescent="0.25">
      <c r="A64" s="47">
        <v>2050211151</v>
      </c>
      <c r="B64" t="s">
        <v>2368</v>
      </c>
      <c r="C64" s="46">
        <v>0</v>
      </c>
      <c r="D64" s="46">
        <v>201600</v>
      </c>
      <c r="E64" s="46">
        <f t="shared" si="0"/>
        <v>201600</v>
      </c>
    </row>
    <row r="65" spans="1:5" x14ac:dyDescent="0.25">
      <c r="A65" s="47">
        <v>2050204150</v>
      </c>
      <c r="B65" t="s">
        <v>2369</v>
      </c>
      <c r="C65" s="46">
        <v>0</v>
      </c>
      <c r="D65" s="46">
        <v>89400</v>
      </c>
      <c r="E65" s="46">
        <f t="shared" si="0"/>
        <v>89400</v>
      </c>
    </row>
    <row r="66" spans="1:5" x14ac:dyDescent="0.25">
      <c r="A66" s="47">
        <v>2050205197</v>
      </c>
      <c r="B66" t="s">
        <v>2370</v>
      </c>
      <c r="C66" s="46">
        <v>0</v>
      </c>
      <c r="D66" s="46">
        <v>252000</v>
      </c>
      <c r="E66" s="46">
        <f t="shared" si="0"/>
        <v>252000</v>
      </c>
    </row>
    <row r="67" spans="1:5" x14ac:dyDescent="0.25">
      <c r="A67" s="47">
        <v>2050206145</v>
      </c>
      <c r="B67" t="s">
        <v>2371</v>
      </c>
      <c r="C67" s="46">
        <v>0</v>
      </c>
      <c r="D67" s="46">
        <v>118800</v>
      </c>
      <c r="E67" s="46">
        <f t="shared" ref="E67:E130" si="1">+D67-C67</f>
        <v>118800</v>
      </c>
    </row>
    <row r="68" spans="1:5" x14ac:dyDescent="0.25">
      <c r="A68" s="47">
        <v>2050207192</v>
      </c>
      <c r="B68" t="s">
        <v>2372</v>
      </c>
      <c r="C68" s="46">
        <v>0</v>
      </c>
      <c r="D68" s="46">
        <v>11223500</v>
      </c>
      <c r="E68" s="46">
        <f t="shared" si="1"/>
        <v>11223500</v>
      </c>
    </row>
    <row r="69" spans="1:5" x14ac:dyDescent="0.25">
      <c r="A69" s="47">
        <v>2050208140</v>
      </c>
      <c r="B69" t="s">
        <v>2373</v>
      </c>
      <c r="C69" s="46">
        <v>0</v>
      </c>
      <c r="D69" s="46">
        <v>18011850</v>
      </c>
      <c r="E69" s="46">
        <f t="shared" si="1"/>
        <v>18011850</v>
      </c>
    </row>
    <row r="70" spans="1:5" x14ac:dyDescent="0.25">
      <c r="A70" s="47">
        <v>2050401190</v>
      </c>
      <c r="B70" t="s">
        <v>2374</v>
      </c>
      <c r="C70" s="46">
        <v>0</v>
      </c>
      <c r="D70" s="46">
        <v>0</v>
      </c>
      <c r="E70" s="46">
        <f t="shared" si="1"/>
        <v>0</v>
      </c>
    </row>
    <row r="71" spans="1:5" x14ac:dyDescent="0.25">
      <c r="A71" s="47">
        <v>3050209111</v>
      </c>
      <c r="B71" t="s">
        <v>2375</v>
      </c>
      <c r="C71" s="46">
        <v>0</v>
      </c>
      <c r="D71" s="46">
        <v>0</v>
      </c>
      <c r="E71" s="46">
        <f t="shared" si="1"/>
        <v>0</v>
      </c>
    </row>
    <row r="72" spans="1:5" x14ac:dyDescent="0.25">
      <c r="A72" s="47">
        <v>2050301149</v>
      </c>
      <c r="B72" t="s">
        <v>2376</v>
      </c>
      <c r="C72" s="46">
        <v>0</v>
      </c>
      <c r="D72" s="46">
        <v>915200</v>
      </c>
      <c r="E72" s="46">
        <f t="shared" si="1"/>
        <v>915200</v>
      </c>
    </row>
    <row r="73" spans="1:5" x14ac:dyDescent="0.25">
      <c r="A73" s="47">
        <v>2050601173</v>
      </c>
      <c r="B73" t="s">
        <v>2377</v>
      </c>
      <c r="C73" s="46">
        <v>0</v>
      </c>
      <c r="D73" s="46">
        <v>1091200</v>
      </c>
      <c r="E73" s="46">
        <f t="shared" si="1"/>
        <v>1091200</v>
      </c>
    </row>
    <row r="74" spans="1:5" x14ac:dyDescent="0.25">
      <c r="A74" s="47">
        <v>2060101197</v>
      </c>
      <c r="B74" t="s">
        <v>2378</v>
      </c>
      <c r="C74" s="46">
        <v>0</v>
      </c>
      <c r="D74" s="46">
        <v>703000</v>
      </c>
      <c r="E74" s="46">
        <f t="shared" si="1"/>
        <v>703000</v>
      </c>
    </row>
    <row r="75" spans="1:5" x14ac:dyDescent="0.25">
      <c r="A75" s="47">
        <v>2060201139</v>
      </c>
      <c r="B75" t="s">
        <v>2379</v>
      </c>
      <c r="C75" s="46">
        <v>0</v>
      </c>
      <c r="D75" s="46">
        <v>0</v>
      </c>
      <c r="E75" s="46">
        <f t="shared" si="1"/>
        <v>0</v>
      </c>
    </row>
    <row r="76" spans="1:5" x14ac:dyDescent="0.25">
      <c r="A76" s="47">
        <v>2060301180</v>
      </c>
      <c r="B76" t="s">
        <v>2380</v>
      </c>
      <c r="C76" s="46">
        <v>0</v>
      </c>
      <c r="D76" s="46">
        <v>25600</v>
      </c>
      <c r="E76" s="46">
        <f t="shared" si="1"/>
        <v>25600</v>
      </c>
    </row>
    <row r="77" spans="1:5" x14ac:dyDescent="0.25">
      <c r="A77" s="47">
        <v>2060401122</v>
      </c>
      <c r="B77" t="s">
        <v>2381</v>
      </c>
      <c r="C77" s="46">
        <v>0</v>
      </c>
      <c r="D77" s="46">
        <v>0</v>
      </c>
      <c r="E77" s="46">
        <f t="shared" si="1"/>
        <v>0</v>
      </c>
    </row>
    <row r="78" spans="1:5" x14ac:dyDescent="0.25">
      <c r="A78" s="47">
        <v>2060501163</v>
      </c>
      <c r="B78" t="s">
        <v>2382</v>
      </c>
      <c r="C78" s="46">
        <v>0</v>
      </c>
      <c r="D78" s="46">
        <v>0</v>
      </c>
      <c r="E78" s="46">
        <f t="shared" si="1"/>
        <v>0</v>
      </c>
    </row>
    <row r="79" spans="1:5" x14ac:dyDescent="0.25">
      <c r="A79" s="47">
        <v>2060601105</v>
      </c>
      <c r="B79" t="s">
        <v>2383</v>
      </c>
      <c r="C79" s="46">
        <v>0</v>
      </c>
      <c r="D79" s="46">
        <v>128000</v>
      </c>
      <c r="E79" s="46">
        <f t="shared" si="1"/>
        <v>128000</v>
      </c>
    </row>
    <row r="80" spans="1:5" x14ac:dyDescent="0.25">
      <c r="A80" s="47">
        <v>2010101141</v>
      </c>
      <c r="B80" t="s">
        <v>2384</v>
      </c>
      <c r="C80" s="46">
        <v>0</v>
      </c>
      <c r="D80" s="46">
        <v>126000</v>
      </c>
      <c r="E80" s="46">
        <f t="shared" si="1"/>
        <v>126000</v>
      </c>
    </row>
    <row r="81" spans="1:5" x14ac:dyDescent="0.25">
      <c r="A81" s="47">
        <v>2010201182</v>
      </c>
      <c r="B81" t="s">
        <v>2385</v>
      </c>
      <c r="C81" s="46">
        <v>0</v>
      </c>
      <c r="D81" s="46">
        <v>528000</v>
      </c>
      <c r="E81" s="46">
        <f t="shared" si="1"/>
        <v>528000</v>
      </c>
    </row>
    <row r="82" spans="1:5" x14ac:dyDescent="0.25">
      <c r="A82" s="47">
        <v>2010301124</v>
      </c>
      <c r="B82" t="s">
        <v>2386</v>
      </c>
      <c r="C82" s="46">
        <v>0</v>
      </c>
      <c r="D82" s="46">
        <v>1268000</v>
      </c>
      <c r="E82" s="46">
        <f t="shared" si="1"/>
        <v>1268000</v>
      </c>
    </row>
    <row r="83" spans="1:5" x14ac:dyDescent="0.25">
      <c r="A83" s="47">
        <v>3010501130</v>
      </c>
      <c r="B83" t="s">
        <v>2387</v>
      </c>
      <c r="C83" s="46">
        <v>0</v>
      </c>
      <c r="D83" s="46">
        <v>264600</v>
      </c>
      <c r="E83" s="46">
        <f t="shared" si="1"/>
        <v>264600</v>
      </c>
    </row>
    <row r="84" spans="1:5" x14ac:dyDescent="0.25">
      <c r="A84" s="47">
        <v>2010501107</v>
      </c>
      <c r="B84" t="s">
        <v>2388</v>
      </c>
      <c r="C84" s="46">
        <v>0</v>
      </c>
      <c r="D84" s="46">
        <v>0</v>
      </c>
      <c r="E84" s="46">
        <f t="shared" si="1"/>
        <v>0</v>
      </c>
    </row>
    <row r="85" spans="1:5" x14ac:dyDescent="0.25">
      <c r="A85" s="47">
        <v>2010401165</v>
      </c>
      <c r="B85" t="s">
        <v>2389</v>
      </c>
      <c r="C85" s="46">
        <v>0</v>
      </c>
      <c r="D85" s="46">
        <v>2147200</v>
      </c>
      <c r="E85" s="46">
        <f t="shared" si="1"/>
        <v>2147200</v>
      </c>
    </row>
    <row r="86" spans="1:5" x14ac:dyDescent="0.25">
      <c r="A86" s="47">
        <v>2010402113</v>
      </c>
      <c r="B86" t="s">
        <v>2390</v>
      </c>
      <c r="C86" s="46">
        <v>0</v>
      </c>
      <c r="D86" s="46">
        <v>441000</v>
      </c>
      <c r="E86" s="46">
        <f t="shared" si="1"/>
        <v>441000</v>
      </c>
    </row>
    <row r="87" spans="1:5" x14ac:dyDescent="0.25">
      <c r="A87" s="47">
        <v>3010402136</v>
      </c>
      <c r="B87" t="s">
        <v>2391</v>
      </c>
      <c r="C87" s="46">
        <v>0</v>
      </c>
      <c r="D87" s="46">
        <v>0</v>
      </c>
      <c r="E87" s="46">
        <f t="shared" si="1"/>
        <v>0</v>
      </c>
    </row>
    <row r="88" spans="1:5" x14ac:dyDescent="0.25">
      <c r="A88" s="47">
        <v>2010601148</v>
      </c>
      <c r="B88" t="s">
        <v>2392</v>
      </c>
      <c r="C88" s="46">
        <v>0</v>
      </c>
      <c r="D88" s="46">
        <v>985600</v>
      </c>
      <c r="E88" s="46">
        <f t="shared" si="1"/>
        <v>985600</v>
      </c>
    </row>
    <row r="89" spans="1:5" x14ac:dyDescent="0.25">
      <c r="A89" s="47">
        <v>2010701189</v>
      </c>
      <c r="B89" t="s">
        <v>2393</v>
      </c>
      <c r="C89" s="46">
        <v>0</v>
      </c>
      <c r="D89" s="46">
        <v>11118800</v>
      </c>
      <c r="E89" s="46">
        <f t="shared" si="1"/>
        <v>11118800</v>
      </c>
    </row>
    <row r="90" spans="1:5" x14ac:dyDescent="0.25">
      <c r="A90" s="47">
        <v>2010801131</v>
      </c>
      <c r="B90" t="s">
        <v>2394</v>
      </c>
      <c r="C90" s="46">
        <v>0</v>
      </c>
      <c r="D90" s="46">
        <v>1211950</v>
      </c>
      <c r="E90" s="46">
        <f t="shared" si="1"/>
        <v>1211950</v>
      </c>
    </row>
    <row r="91" spans="1:5" x14ac:dyDescent="0.25">
      <c r="A91" s="47">
        <v>2010901172</v>
      </c>
      <c r="B91" t="s">
        <v>2395</v>
      </c>
      <c r="C91" s="46">
        <v>0</v>
      </c>
      <c r="D91" s="46">
        <v>220120</v>
      </c>
      <c r="E91" s="46">
        <f t="shared" si="1"/>
        <v>220120</v>
      </c>
    </row>
    <row r="92" spans="1:5" x14ac:dyDescent="0.25">
      <c r="A92" s="47">
        <v>2011001137</v>
      </c>
      <c r="B92" t="s">
        <v>2396</v>
      </c>
      <c r="C92" s="46">
        <v>0</v>
      </c>
      <c r="D92" s="46">
        <v>0</v>
      </c>
      <c r="E92" s="46">
        <f t="shared" si="1"/>
        <v>0</v>
      </c>
    </row>
    <row r="93" spans="1:5" x14ac:dyDescent="0.25">
      <c r="A93" s="47">
        <v>2011101178</v>
      </c>
      <c r="B93" t="s">
        <v>2397</v>
      </c>
      <c r="C93" s="46">
        <v>0</v>
      </c>
      <c r="D93" s="46">
        <v>704000</v>
      </c>
      <c r="E93" s="46">
        <f t="shared" si="1"/>
        <v>704000</v>
      </c>
    </row>
    <row r="94" spans="1:5" x14ac:dyDescent="0.25">
      <c r="A94" s="47">
        <v>2011201120</v>
      </c>
      <c r="B94" t="s">
        <v>2398</v>
      </c>
      <c r="C94" s="46">
        <v>0</v>
      </c>
      <c r="D94" s="46">
        <v>352000</v>
      </c>
      <c r="E94" s="46">
        <f t="shared" si="1"/>
        <v>352000</v>
      </c>
    </row>
    <row r="95" spans="1:5" x14ac:dyDescent="0.25">
      <c r="A95" s="47">
        <v>2020101172</v>
      </c>
      <c r="B95" t="s">
        <v>2399</v>
      </c>
      <c r="C95" s="46">
        <v>0</v>
      </c>
      <c r="D95" s="46">
        <v>1356800</v>
      </c>
      <c r="E95" s="46">
        <f t="shared" si="1"/>
        <v>1356800</v>
      </c>
    </row>
    <row r="96" spans="1:5" x14ac:dyDescent="0.25">
      <c r="A96" s="47">
        <v>2020104115</v>
      </c>
      <c r="B96" t="s">
        <v>2400</v>
      </c>
      <c r="C96" s="46">
        <v>0</v>
      </c>
      <c r="D96" s="46">
        <v>542700</v>
      </c>
      <c r="E96" s="46">
        <f t="shared" si="1"/>
        <v>542700</v>
      </c>
    </row>
    <row r="97" spans="1:5" x14ac:dyDescent="0.25">
      <c r="A97" s="47">
        <v>2020102120</v>
      </c>
      <c r="B97" t="s">
        <v>2401</v>
      </c>
      <c r="C97" s="46">
        <v>1171000</v>
      </c>
      <c r="D97" s="46">
        <v>0</v>
      </c>
      <c r="E97" s="46">
        <f t="shared" si="1"/>
        <v>-1171000</v>
      </c>
    </row>
    <row r="98" spans="1:5" x14ac:dyDescent="0.25">
      <c r="A98" s="47">
        <v>3020103190</v>
      </c>
      <c r="B98" t="s">
        <v>2402</v>
      </c>
      <c r="C98" s="46">
        <v>250000</v>
      </c>
      <c r="D98" s="46">
        <v>0</v>
      </c>
      <c r="E98" s="46">
        <f t="shared" si="1"/>
        <v>-250000</v>
      </c>
    </row>
    <row r="99" spans="1:5" x14ac:dyDescent="0.25">
      <c r="A99" s="47">
        <v>2020201114</v>
      </c>
      <c r="B99" t="s">
        <v>2403</v>
      </c>
      <c r="C99" s="46">
        <v>3050000</v>
      </c>
      <c r="D99" s="46">
        <v>0</v>
      </c>
      <c r="E99" s="46">
        <f t="shared" si="1"/>
        <v>-3050000</v>
      </c>
    </row>
    <row r="100" spans="1:5" x14ac:dyDescent="0.25">
      <c r="A100" s="47">
        <v>2020301155</v>
      </c>
      <c r="B100" t="s">
        <v>2404</v>
      </c>
      <c r="C100" s="46">
        <v>0</v>
      </c>
      <c r="D100" s="46">
        <v>5442200</v>
      </c>
      <c r="E100" s="46">
        <f t="shared" si="1"/>
        <v>5442200</v>
      </c>
    </row>
    <row r="101" spans="1:5" x14ac:dyDescent="0.25">
      <c r="A101" s="47">
        <v>2020401196</v>
      </c>
      <c r="B101" t="s">
        <v>2405</v>
      </c>
      <c r="C101" s="46">
        <v>0</v>
      </c>
      <c r="D101" s="46">
        <v>768000</v>
      </c>
      <c r="E101" s="46">
        <f t="shared" si="1"/>
        <v>768000</v>
      </c>
    </row>
    <row r="102" spans="1:5" x14ac:dyDescent="0.25">
      <c r="A102" s="47">
        <v>2020501138</v>
      </c>
      <c r="B102" t="s">
        <v>2406</v>
      </c>
      <c r="C102" s="46">
        <v>0</v>
      </c>
      <c r="D102" s="46">
        <v>252000</v>
      </c>
      <c r="E102" s="46">
        <f t="shared" si="1"/>
        <v>252000</v>
      </c>
    </row>
    <row r="103" spans="1:5" x14ac:dyDescent="0.25">
      <c r="A103" s="47">
        <v>2020601179</v>
      </c>
      <c r="B103" t="s">
        <v>2407</v>
      </c>
      <c r="C103" s="46">
        <v>0</v>
      </c>
      <c r="D103" s="46">
        <v>126000</v>
      </c>
      <c r="E103" s="46">
        <f t="shared" si="1"/>
        <v>126000</v>
      </c>
    </row>
    <row r="104" spans="1:5" x14ac:dyDescent="0.25">
      <c r="A104" s="47">
        <v>2020701121</v>
      </c>
      <c r="B104" t="s">
        <v>2408</v>
      </c>
      <c r="C104" s="46">
        <v>0</v>
      </c>
      <c r="D104" s="46">
        <v>204800</v>
      </c>
      <c r="E104" s="46">
        <f t="shared" si="1"/>
        <v>204800</v>
      </c>
    </row>
    <row r="105" spans="1:5" x14ac:dyDescent="0.25">
      <c r="A105" s="47">
        <v>2020801162</v>
      </c>
      <c r="B105" t="s">
        <v>2409</v>
      </c>
      <c r="C105" s="46">
        <v>67850</v>
      </c>
      <c r="D105" s="46">
        <v>0</v>
      </c>
      <c r="E105" s="46">
        <f t="shared" si="1"/>
        <v>-67850</v>
      </c>
    </row>
    <row r="106" spans="1:5" x14ac:dyDescent="0.25">
      <c r="A106" s="47">
        <v>2020901104</v>
      </c>
      <c r="B106" t="s">
        <v>2410</v>
      </c>
      <c r="C106" s="46">
        <v>0</v>
      </c>
      <c r="D106" s="46">
        <v>332800</v>
      </c>
      <c r="E106" s="46">
        <f t="shared" si="1"/>
        <v>332800</v>
      </c>
    </row>
    <row r="107" spans="1:5" x14ac:dyDescent="0.25">
      <c r="A107" s="47">
        <v>2070101129</v>
      </c>
      <c r="B107" t="s">
        <v>2411</v>
      </c>
      <c r="C107" s="46">
        <v>0</v>
      </c>
      <c r="D107" s="46">
        <v>14693000</v>
      </c>
      <c r="E107" s="46">
        <f t="shared" si="1"/>
        <v>14693000</v>
      </c>
    </row>
    <row r="108" spans="1:5" x14ac:dyDescent="0.25">
      <c r="A108" s="47">
        <v>2070102176</v>
      </c>
      <c r="B108" t="s">
        <v>2412</v>
      </c>
      <c r="C108" s="46">
        <v>0</v>
      </c>
      <c r="D108" s="46">
        <v>1011100</v>
      </c>
      <c r="E108" s="46">
        <f t="shared" si="1"/>
        <v>1011100</v>
      </c>
    </row>
    <row r="109" spans="1:5" x14ac:dyDescent="0.25">
      <c r="A109" s="47">
        <v>3070103147</v>
      </c>
      <c r="B109" t="s">
        <v>2413</v>
      </c>
      <c r="C109" s="46">
        <v>0</v>
      </c>
      <c r="D109" s="46">
        <v>0</v>
      </c>
      <c r="E109" s="46">
        <f t="shared" si="1"/>
        <v>0</v>
      </c>
    </row>
    <row r="110" spans="1:5" x14ac:dyDescent="0.25">
      <c r="A110" s="47">
        <v>2070201170</v>
      </c>
      <c r="B110" t="s">
        <v>2414</v>
      </c>
      <c r="C110" s="46">
        <v>0</v>
      </c>
      <c r="D110" s="46">
        <v>88200</v>
      </c>
      <c r="E110" s="46">
        <f t="shared" si="1"/>
        <v>88200</v>
      </c>
    </row>
    <row r="111" spans="1:5" x14ac:dyDescent="0.25">
      <c r="A111" s="47">
        <v>2070301112</v>
      </c>
      <c r="B111" t="s">
        <v>2415</v>
      </c>
      <c r="C111" s="46">
        <v>0</v>
      </c>
      <c r="D111" s="46">
        <v>6816800</v>
      </c>
      <c r="E111" s="46">
        <f t="shared" si="1"/>
        <v>6816800</v>
      </c>
    </row>
    <row r="112" spans="1:5" x14ac:dyDescent="0.25">
      <c r="A112" s="47">
        <v>2070401153</v>
      </c>
      <c r="B112" t="s">
        <v>2416</v>
      </c>
      <c r="C112" s="46">
        <v>0</v>
      </c>
      <c r="D112" s="46">
        <v>315000</v>
      </c>
      <c r="E112" s="46">
        <f t="shared" si="1"/>
        <v>315000</v>
      </c>
    </row>
    <row r="113" spans="1:5" x14ac:dyDescent="0.25">
      <c r="A113" s="47">
        <v>2070501194</v>
      </c>
      <c r="B113" t="s">
        <v>2417</v>
      </c>
      <c r="C113" s="46">
        <v>0</v>
      </c>
      <c r="D113" s="46">
        <v>5169200</v>
      </c>
      <c r="E113" s="46">
        <f t="shared" si="1"/>
        <v>5169200</v>
      </c>
    </row>
    <row r="114" spans="1:5" x14ac:dyDescent="0.25">
      <c r="A114" s="47">
        <v>2070601136</v>
      </c>
      <c r="B114" t="s">
        <v>2418</v>
      </c>
      <c r="C114" s="46">
        <v>0</v>
      </c>
      <c r="D114" s="46">
        <v>522000</v>
      </c>
      <c r="E114" s="46">
        <f t="shared" si="1"/>
        <v>522000</v>
      </c>
    </row>
    <row r="115" spans="1:5" x14ac:dyDescent="0.25">
      <c r="A115" s="47">
        <v>2070701177</v>
      </c>
      <c r="B115" t="s">
        <v>2419</v>
      </c>
      <c r="C115" s="46">
        <v>0</v>
      </c>
      <c r="D115" s="46">
        <v>10400600</v>
      </c>
      <c r="E115" s="46">
        <f t="shared" si="1"/>
        <v>10400600</v>
      </c>
    </row>
    <row r="116" spans="1:5" x14ac:dyDescent="0.25">
      <c r="A116" s="47">
        <v>2070801119</v>
      </c>
      <c r="B116" t="s">
        <v>2420</v>
      </c>
      <c r="C116" s="46">
        <v>0</v>
      </c>
      <c r="D116" s="46">
        <v>7018400</v>
      </c>
      <c r="E116" s="46">
        <f t="shared" si="1"/>
        <v>7018400</v>
      </c>
    </row>
    <row r="117" spans="1:5" x14ac:dyDescent="0.25">
      <c r="A117" s="47">
        <v>2070901160</v>
      </c>
      <c r="B117" t="s">
        <v>2421</v>
      </c>
      <c r="C117" s="46">
        <v>0</v>
      </c>
      <c r="D117" s="46">
        <v>2336600</v>
      </c>
      <c r="E117" s="46">
        <f t="shared" si="1"/>
        <v>2336600</v>
      </c>
    </row>
    <row r="118" spans="1:5" x14ac:dyDescent="0.25">
      <c r="A118" s="47">
        <v>2081601105</v>
      </c>
      <c r="B118" t="s">
        <v>2422</v>
      </c>
      <c r="C118" s="46">
        <v>0</v>
      </c>
      <c r="D118" s="46">
        <v>563200</v>
      </c>
      <c r="E118" s="46">
        <f t="shared" si="1"/>
        <v>563200</v>
      </c>
    </row>
    <row r="119" spans="1:5" x14ac:dyDescent="0.25">
      <c r="A119" s="47">
        <v>2080101160</v>
      </c>
      <c r="B119" t="s">
        <v>2423</v>
      </c>
      <c r="C119" s="46">
        <v>0</v>
      </c>
      <c r="D119" s="46">
        <v>880000</v>
      </c>
      <c r="E119" s="46">
        <f t="shared" si="1"/>
        <v>880000</v>
      </c>
    </row>
    <row r="120" spans="1:5" x14ac:dyDescent="0.25">
      <c r="A120" s="47">
        <v>2080201102</v>
      </c>
      <c r="B120" t="s">
        <v>2424</v>
      </c>
      <c r="C120" s="46">
        <v>0</v>
      </c>
      <c r="D120" s="46">
        <v>916050</v>
      </c>
      <c r="E120" s="46">
        <f t="shared" si="1"/>
        <v>916050</v>
      </c>
    </row>
    <row r="121" spans="1:5" x14ac:dyDescent="0.25">
      <c r="A121" s="47">
        <v>2080301143</v>
      </c>
      <c r="B121" t="s">
        <v>2425</v>
      </c>
      <c r="C121" s="46">
        <v>0</v>
      </c>
      <c r="D121" s="46">
        <v>2006400</v>
      </c>
      <c r="E121" s="46">
        <f t="shared" si="1"/>
        <v>2006400</v>
      </c>
    </row>
    <row r="122" spans="1:5" x14ac:dyDescent="0.25">
      <c r="A122" s="47">
        <v>3080302114</v>
      </c>
      <c r="B122" t="s">
        <v>2426</v>
      </c>
      <c r="C122" s="46">
        <v>0</v>
      </c>
      <c r="D122" s="46">
        <v>0</v>
      </c>
      <c r="E122" s="46">
        <f t="shared" si="1"/>
        <v>0</v>
      </c>
    </row>
    <row r="123" spans="1:5" x14ac:dyDescent="0.25">
      <c r="A123" s="47">
        <v>2080401184</v>
      </c>
      <c r="B123" t="s">
        <v>2427</v>
      </c>
      <c r="C123" s="46">
        <v>0</v>
      </c>
      <c r="D123" s="46">
        <v>528000</v>
      </c>
      <c r="E123" s="46">
        <f t="shared" si="1"/>
        <v>528000</v>
      </c>
    </row>
    <row r="124" spans="1:5" x14ac:dyDescent="0.25">
      <c r="A124" s="47">
        <v>2080802197</v>
      </c>
      <c r="B124" t="s">
        <v>2428</v>
      </c>
      <c r="C124" s="46">
        <v>0</v>
      </c>
      <c r="D124" s="46">
        <v>2412600</v>
      </c>
      <c r="E124" s="46">
        <f t="shared" si="1"/>
        <v>2412600</v>
      </c>
    </row>
    <row r="125" spans="1:5" x14ac:dyDescent="0.25">
      <c r="A125" s="47">
        <v>2080501126</v>
      </c>
      <c r="B125" t="s">
        <v>2429</v>
      </c>
      <c r="C125" s="46">
        <v>0</v>
      </c>
      <c r="D125" s="46">
        <v>589200</v>
      </c>
      <c r="E125" s="46">
        <f t="shared" si="1"/>
        <v>589200</v>
      </c>
    </row>
    <row r="126" spans="1:5" x14ac:dyDescent="0.25">
      <c r="A126" s="47">
        <v>3080501149</v>
      </c>
      <c r="B126" t="s">
        <v>2430</v>
      </c>
      <c r="C126" s="46">
        <v>0</v>
      </c>
      <c r="D126" s="46">
        <v>0</v>
      </c>
      <c r="E126" s="46">
        <f t="shared" si="1"/>
        <v>0</v>
      </c>
    </row>
    <row r="127" spans="1:5" x14ac:dyDescent="0.25">
      <c r="A127" s="47">
        <v>2080601167</v>
      </c>
      <c r="B127" t="s">
        <v>2431</v>
      </c>
      <c r="C127" s="46">
        <v>0</v>
      </c>
      <c r="D127" s="46">
        <v>7281050</v>
      </c>
      <c r="E127" s="46">
        <f t="shared" si="1"/>
        <v>7281050</v>
      </c>
    </row>
    <row r="128" spans="1:5" x14ac:dyDescent="0.25">
      <c r="A128" s="47">
        <v>2080602115</v>
      </c>
      <c r="B128" t="s">
        <v>2432</v>
      </c>
      <c r="C128" s="46">
        <v>0</v>
      </c>
      <c r="D128" s="46">
        <v>2099200</v>
      </c>
      <c r="E128" s="46">
        <f t="shared" si="1"/>
        <v>2099200</v>
      </c>
    </row>
    <row r="129" spans="1:5" x14ac:dyDescent="0.25">
      <c r="A129" s="47">
        <v>2080603162</v>
      </c>
      <c r="B129" t="s">
        <v>2433</v>
      </c>
      <c r="C129" s="46">
        <v>285750</v>
      </c>
      <c r="D129" s="46">
        <v>0</v>
      </c>
      <c r="E129" s="46">
        <f t="shared" si="1"/>
        <v>-285750</v>
      </c>
    </row>
    <row r="130" spans="1:5" x14ac:dyDescent="0.25">
      <c r="A130" s="47">
        <v>2080604110</v>
      </c>
      <c r="B130" t="s">
        <v>2434</v>
      </c>
      <c r="C130" s="46">
        <v>1149200</v>
      </c>
      <c r="D130" s="46">
        <v>0</v>
      </c>
      <c r="E130" s="46">
        <f t="shared" si="1"/>
        <v>-1149200</v>
      </c>
    </row>
    <row r="131" spans="1:5" x14ac:dyDescent="0.25">
      <c r="A131" s="47">
        <v>3080628110</v>
      </c>
      <c r="B131" t="s">
        <v>2435</v>
      </c>
      <c r="C131" s="46">
        <v>0</v>
      </c>
      <c r="D131" s="46">
        <v>0</v>
      </c>
      <c r="E131" s="46">
        <f t="shared" ref="E131:E194" si="2">+D131-C131</f>
        <v>0</v>
      </c>
    </row>
    <row r="132" spans="1:5" x14ac:dyDescent="0.25">
      <c r="A132" s="47">
        <v>2080605157</v>
      </c>
      <c r="B132" t="s">
        <v>2436</v>
      </c>
      <c r="C132" s="46">
        <v>0</v>
      </c>
      <c r="D132" s="46">
        <v>459400</v>
      </c>
      <c r="E132" s="46">
        <f t="shared" si="2"/>
        <v>459400</v>
      </c>
    </row>
    <row r="133" spans="1:5" x14ac:dyDescent="0.25">
      <c r="A133" s="47">
        <v>2080606105</v>
      </c>
      <c r="B133" t="s">
        <v>2437</v>
      </c>
      <c r="C133" s="46">
        <v>0</v>
      </c>
      <c r="D133" s="46">
        <v>739200</v>
      </c>
      <c r="E133" s="46">
        <f t="shared" si="2"/>
        <v>739200</v>
      </c>
    </row>
    <row r="134" spans="1:5" x14ac:dyDescent="0.25">
      <c r="A134" s="47">
        <v>2080607152</v>
      </c>
      <c r="B134" t="s">
        <v>2438</v>
      </c>
      <c r="C134" s="46">
        <v>0</v>
      </c>
      <c r="D134" s="46">
        <v>704000</v>
      </c>
      <c r="E134" s="46">
        <f t="shared" si="2"/>
        <v>704000</v>
      </c>
    </row>
    <row r="135" spans="1:5" x14ac:dyDescent="0.25">
      <c r="A135" s="47">
        <v>2080643136</v>
      </c>
      <c r="B135" t="s">
        <v>2439</v>
      </c>
      <c r="C135" s="46">
        <v>0</v>
      </c>
      <c r="D135" s="46">
        <v>3230700</v>
      </c>
      <c r="E135" s="46">
        <f t="shared" si="2"/>
        <v>3230700</v>
      </c>
    </row>
    <row r="136" spans="1:5" x14ac:dyDescent="0.25">
      <c r="A136" s="47">
        <v>2080608100</v>
      </c>
      <c r="B136" t="s">
        <v>2440</v>
      </c>
      <c r="C136" s="46">
        <v>0</v>
      </c>
      <c r="D136" s="46">
        <v>2112000</v>
      </c>
      <c r="E136" s="46">
        <f t="shared" si="2"/>
        <v>2112000</v>
      </c>
    </row>
    <row r="137" spans="1:5" x14ac:dyDescent="0.25">
      <c r="A137" s="47">
        <v>2080609147</v>
      </c>
      <c r="B137" t="s">
        <v>2441</v>
      </c>
      <c r="C137" s="46">
        <v>0</v>
      </c>
      <c r="D137" s="46">
        <v>844800</v>
      </c>
      <c r="E137" s="46">
        <f t="shared" si="2"/>
        <v>844800</v>
      </c>
    </row>
    <row r="138" spans="1:5" x14ac:dyDescent="0.25">
      <c r="A138" s="47">
        <v>2080644183</v>
      </c>
      <c r="B138" t="s">
        <v>2442</v>
      </c>
      <c r="C138" s="46">
        <v>0</v>
      </c>
      <c r="D138" s="46">
        <v>4716250</v>
      </c>
      <c r="E138" s="46">
        <f t="shared" si="2"/>
        <v>4716250</v>
      </c>
    </row>
    <row r="139" spans="1:5" x14ac:dyDescent="0.25">
      <c r="A139" s="47">
        <v>2080610163</v>
      </c>
      <c r="B139" t="s">
        <v>2443</v>
      </c>
      <c r="C139" s="46">
        <v>0</v>
      </c>
      <c r="D139" s="46">
        <v>3258750</v>
      </c>
      <c r="E139" s="46">
        <f t="shared" si="2"/>
        <v>3258750</v>
      </c>
    </row>
    <row r="140" spans="1:5" x14ac:dyDescent="0.25">
      <c r="A140" s="47">
        <v>2080611111</v>
      </c>
      <c r="B140" t="s">
        <v>2444</v>
      </c>
      <c r="C140" s="46">
        <v>0</v>
      </c>
      <c r="D140" s="46">
        <v>1337600</v>
      </c>
      <c r="E140" s="46">
        <f t="shared" si="2"/>
        <v>1337600</v>
      </c>
    </row>
    <row r="141" spans="1:5" x14ac:dyDescent="0.25">
      <c r="A141" s="47">
        <v>2080612158</v>
      </c>
      <c r="B141" t="s">
        <v>2445</v>
      </c>
      <c r="C141" s="46">
        <v>0</v>
      </c>
      <c r="D141" s="46">
        <v>0</v>
      </c>
      <c r="E141" s="46">
        <f t="shared" si="2"/>
        <v>0</v>
      </c>
    </row>
    <row r="142" spans="1:5" x14ac:dyDescent="0.25">
      <c r="A142" s="47">
        <v>2080613106</v>
      </c>
      <c r="B142" t="s">
        <v>2446</v>
      </c>
      <c r="C142" s="46">
        <v>0</v>
      </c>
      <c r="D142" s="46">
        <v>598400</v>
      </c>
      <c r="E142" s="46">
        <f t="shared" si="2"/>
        <v>598400</v>
      </c>
    </row>
    <row r="143" spans="1:5" x14ac:dyDescent="0.25">
      <c r="A143" s="47">
        <v>3080618166</v>
      </c>
      <c r="B143" t="s">
        <v>2447</v>
      </c>
      <c r="C143" s="46">
        <v>0</v>
      </c>
      <c r="D143" s="46">
        <v>1500000</v>
      </c>
      <c r="E143" s="46">
        <f t="shared" si="2"/>
        <v>1500000</v>
      </c>
    </row>
    <row r="144" spans="1:5" x14ac:dyDescent="0.25">
      <c r="A144" s="47">
        <v>2080614153</v>
      </c>
      <c r="B144" t="s">
        <v>2448</v>
      </c>
      <c r="C144" s="46">
        <v>0</v>
      </c>
      <c r="D144" s="46">
        <v>10966000</v>
      </c>
      <c r="E144" s="46">
        <f t="shared" si="2"/>
        <v>10966000</v>
      </c>
    </row>
    <row r="145" spans="1:5" x14ac:dyDescent="0.25">
      <c r="A145" s="47">
        <v>3080615124</v>
      </c>
      <c r="B145" t="s">
        <v>2449</v>
      </c>
      <c r="C145" s="46">
        <v>915200</v>
      </c>
      <c r="D145" s="46">
        <v>0</v>
      </c>
      <c r="E145" s="46">
        <f t="shared" si="2"/>
        <v>-915200</v>
      </c>
    </row>
    <row r="146" spans="1:5" x14ac:dyDescent="0.25">
      <c r="A146" s="47">
        <v>2080641141</v>
      </c>
      <c r="B146" t="s">
        <v>2450</v>
      </c>
      <c r="C146" s="46">
        <v>0</v>
      </c>
      <c r="D146" s="46">
        <v>0</v>
      </c>
      <c r="E146" s="46">
        <f t="shared" si="2"/>
        <v>0</v>
      </c>
    </row>
    <row r="147" spans="1:5" x14ac:dyDescent="0.25">
      <c r="A147" s="47">
        <v>2080616148</v>
      </c>
      <c r="B147" t="s">
        <v>2451</v>
      </c>
      <c r="C147" s="46">
        <v>0</v>
      </c>
      <c r="D147" s="46">
        <v>563200</v>
      </c>
      <c r="E147" s="46">
        <f t="shared" si="2"/>
        <v>563200</v>
      </c>
    </row>
    <row r="148" spans="1:5" x14ac:dyDescent="0.25">
      <c r="A148" s="47">
        <v>2080617195</v>
      </c>
      <c r="B148" t="s">
        <v>2452</v>
      </c>
      <c r="C148" s="46">
        <v>0</v>
      </c>
      <c r="D148" s="46">
        <v>8488150</v>
      </c>
      <c r="E148" s="46">
        <f t="shared" si="2"/>
        <v>8488150</v>
      </c>
    </row>
    <row r="149" spans="1:5" x14ac:dyDescent="0.25">
      <c r="A149" s="47">
        <v>2080618143</v>
      </c>
      <c r="B149" t="s">
        <v>2453</v>
      </c>
      <c r="C149" s="46">
        <v>0</v>
      </c>
      <c r="D149" s="46">
        <v>1126400</v>
      </c>
      <c r="E149" s="46">
        <f t="shared" si="2"/>
        <v>1126400</v>
      </c>
    </row>
    <row r="150" spans="1:5" x14ac:dyDescent="0.25">
      <c r="A150" s="47">
        <v>2080619190</v>
      </c>
      <c r="B150" t="s">
        <v>2454</v>
      </c>
      <c r="C150" s="46">
        <v>0</v>
      </c>
      <c r="D150" s="46">
        <v>738900</v>
      </c>
      <c r="E150" s="46">
        <f t="shared" si="2"/>
        <v>738900</v>
      </c>
    </row>
    <row r="151" spans="1:5" x14ac:dyDescent="0.25">
      <c r="A151" s="47">
        <v>2080645131</v>
      </c>
      <c r="B151" t="s">
        <v>2455</v>
      </c>
      <c r="C151" s="46">
        <v>0</v>
      </c>
      <c r="D151" s="46">
        <v>1056000</v>
      </c>
      <c r="E151" s="46">
        <f t="shared" si="2"/>
        <v>1056000</v>
      </c>
    </row>
    <row r="152" spans="1:5" x14ac:dyDescent="0.25">
      <c r="A152" s="47">
        <v>2080620107</v>
      </c>
      <c r="B152" t="s">
        <v>2456</v>
      </c>
      <c r="C152" s="46">
        <v>0</v>
      </c>
      <c r="D152" s="46">
        <v>739200</v>
      </c>
      <c r="E152" s="46">
        <f t="shared" si="2"/>
        <v>739200</v>
      </c>
    </row>
    <row r="153" spans="1:5" x14ac:dyDescent="0.25">
      <c r="A153" s="47">
        <v>2080621154</v>
      </c>
      <c r="B153" t="s">
        <v>2457</v>
      </c>
      <c r="C153" s="46">
        <v>0</v>
      </c>
      <c r="D153" s="46">
        <v>1510000</v>
      </c>
      <c r="E153" s="46">
        <f t="shared" si="2"/>
        <v>1510000</v>
      </c>
    </row>
    <row r="154" spans="1:5" x14ac:dyDescent="0.25">
      <c r="A154" s="47">
        <v>2080622102</v>
      </c>
      <c r="B154" t="s">
        <v>2458</v>
      </c>
      <c r="C154" s="46">
        <v>0</v>
      </c>
      <c r="D154" s="46">
        <v>774400</v>
      </c>
      <c r="E154" s="46">
        <f t="shared" si="2"/>
        <v>774400</v>
      </c>
    </row>
    <row r="155" spans="1:5" x14ac:dyDescent="0.25">
      <c r="A155" s="47">
        <v>2080624196</v>
      </c>
      <c r="B155" t="s">
        <v>2459</v>
      </c>
      <c r="C155" s="46">
        <v>0</v>
      </c>
      <c r="D155" s="46">
        <v>598400</v>
      </c>
      <c r="E155" s="46">
        <f t="shared" si="2"/>
        <v>598400</v>
      </c>
    </row>
    <row r="156" spans="1:5" x14ac:dyDescent="0.25">
      <c r="A156" s="47">
        <v>2080625144</v>
      </c>
      <c r="B156" t="s">
        <v>2460</v>
      </c>
      <c r="C156" s="46">
        <v>0</v>
      </c>
      <c r="D156" s="46">
        <v>2281400</v>
      </c>
      <c r="E156" s="46">
        <f t="shared" si="2"/>
        <v>2281400</v>
      </c>
    </row>
    <row r="157" spans="1:5" x14ac:dyDescent="0.25">
      <c r="A157" s="47">
        <v>2080626191</v>
      </c>
      <c r="B157" t="s">
        <v>2461</v>
      </c>
      <c r="C157" s="46">
        <v>0</v>
      </c>
      <c r="D157" s="46">
        <v>563200</v>
      </c>
      <c r="E157" s="46">
        <f t="shared" si="2"/>
        <v>563200</v>
      </c>
    </row>
    <row r="158" spans="1:5" x14ac:dyDescent="0.25">
      <c r="A158" s="47">
        <v>2080646178</v>
      </c>
      <c r="B158" t="s">
        <v>2462</v>
      </c>
      <c r="C158" s="46">
        <v>0</v>
      </c>
      <c r="D158" s="46">
        <v>1936000</v>
      </c>
      <c r="E158" s="46">
        <f t="shared" si="2"/>
        <v>1936000</v>
      </c>
    </row>
    <row r="159" spans="1:5" x14ac:dyDescent="0.25">
      <c r="A159" s="47">
        <v>2011301161</v>
      </c>
      <c r="B159" t="s">
        <v>2463</v>
      </c>
      <c r="C159" s="46">
        <v>0</v>
      </c>
      <c r="D159" s="46">
        <v>880000</v>
      </c>
      <c r="E159" s="46">
        <f t="shared" si="2"/>
        <v>880000</v>
      </c>
    </row>
    <row r="160" spans="1:5" x14ac:dyDescent="0.25">
      <c r="A160" s="47">
        <v>2080627139</v>
      </c>
      <c r="B160" t="s">
        <v>2464</v>
      </c>
      <c r="C160" s="46">
        <v>0</v>
      </c>
      <c r="D160" s="46">
        <v>1408000</v>
      </c>
      <c r="E160" s="46">
        <f t="shared" si="2"/>
        <v>1408000</v>
      </c>
    </row>
    <row r="161" spans="1:5" x14ac:dyDescent="0.25">
      <c r="A161" s="47">
        <v>3080629157</v>
      </c>
      <c r="B161" t="s">
        <v>2465</v>
      </c>
      <c r="C161" s="46">
        <v>3050000</v>
      </c>
      <c r="D161" s="46">
        <v>0</v>
      </c>
      <c r="E161" s="46">
        <f t="shared" si="2"/>
        <v>-3050000</v>
      </c>
    </row>
    <row r="162" spans="1:5" x14ac:dyDescent="0.25">
      <c r="A162" s="47">
        <v>2080623149</v>
      </c>
      <c r="B162" t="s">
        <v>2466</v>
      </c>
      <c r="C162" s="46">
        <v>0</v>
      </c>
      <c r="D162" s="46">
        <v>1971200</v>
      </c>
      <c r="E162" s="46">
        <f t="shared" si="2"/>
        <v>1971200</v>
      </c>
    </row>
    <row r="163" spans="1:5" x14ac:dyDescent="0.25">
      <c r="A163" s="47">
        <v>3080632168</v>
      </c>
      <c r="B163" t="s">
        <v>2467</v>
      </c>
      <c r="C163" s="46">
        <v>0</v>
      </c>
      <c r="D163" s="46">
        <v>0</v>
      </c>
      <c r="E163" s="46">
        <f t="shared" si="2"/>
        <v>0</v>
      </c>
    </row>
    <row r="164" spans="1:5" x14ac:dyDescent="0.25">
      <c r="A164" s="47">
        <v>3080630173</v>
      </c>
      <c r="B164" t="s">
        <v>2468</v>
      </c>
      <c r="C164" s="46">
        <v>0</v>
      </c>
      <c r="D164" s="46">
        <v>0</v>
      </c>
      <c r="E164" s="46">
        <f t="shared" si="2"/>
        <v>0</v>
      </c>
    </row>
    <row r="165" spans="1:5" x14ac:dyDescent="0.25">
      <c r="A165" s="47">
        <v>3080631121</v>
      </c>
      <c r="B165" t="s">
        <v>2469</v>
      </c>
      <c r="C165" s="46">
        <v>0</v>
      </c>
      <c r="D165" s="46">
        <v>0</v>
      </c>
      <c r="E165" s="46">
        <f t="shared" si="2"/>
        <v>0</v>
      </c>
    </row>
    <row r="166" spans="1:5" x14ac:dyDescent="0.25">
      <c r="A166" s="47">
        <v>2080633192</v>
      </c>
      <c r="B166" t="s">
        <v>2470</v>
      </c>
      <c r="C166" s="46">
        <v>0</v>
      </c>
      <c r="D166" s="46">
        <v>0</v>
      </c>
      <c r="E166" s="46">
        <f t="shared" si="2"/>
        <v>0</v>
      </c>
    </row>
    <row r="167" spans="1:5" x14ac:dyDescent="0.25">
      <c r="A167" s="47">
        <v>2080634140</v>
      </c>
      <c r="B167" t="s">
        <v>2471</v>
      </c>
      <c r="C167" s="46">
        <v>0</v>
      </c>
      <c r="D167" s="46">
        <v>457600</v>
      </c>
      <c r="E167" s="46">
        <f t="shared" si="2"/>
        <v>457600</v>
      </c>
    </row>
    <row r="168" spans="1:5" x14ac:dyDescent="0.25">
      <c r="A168" s="47">
        <v>3080636158</v>
      </c>
      <c r="B168" t="s">
        <v>2472</v>
      </c>
      <c r="C168" s="46">
        <v>0</v>
      </c>
      <c r="D168" s="46">
        <v>0</v>
      </c>
      <c r="E168" s="46">
        <f t="shared" si="2"/>
        <v>0</v>
      </c>
    </row>
    <row r="169" spans="1:5" x14ac:dyDescent="0.25">
      <c r="A169" s="47">
        <v>2080637182</v>
      </c>
      <c r="B169" t="s">
        <v>2473</v>
      </c>
      <c r="C169" s="46">
        <v>0</v>
      </c>
      <c r="D169" s="46">
        <v>12504800</v>
      </c>
      <c r="E169" s="46">
        <f t="shared" si="2"/>
        <v>12504800</v>
      </c>
    </row>
    <row r="170" spans="1:5" x14ac:dyDescent="0.25">
      <c r="A170" s="47">
        <v>2080638130</v>
      </c>
      <c r="B170" t="s">
        <v>2474</v>
      </c>
      <c r="C170" s="46">
        <v>0</v>
      </c>
      <c r="D170" s="46">
        <v>598400</v>
      </c>
      <c r="E170" s="46">
        <f t="shared" si="2"/>
        <v>598400</v>
      </c>
    </row>
    <row r="171" spans="1:5" x14ac:dyDescent="0.25">
      <c r="A171" s="47">
        <v>2080639177</v>
      </c>
      <c r="B171" t="s">
        <v>2475</v>
      </c>
      <c r="C171" s="46">
        <v>0</v>
      </c>
      <c r="D171" s="46">
        <v>1091200</v>
      </c>
      <c r="E171" s="46">
        <f t="shared" si="2"/>
        <v>1091200</v>
      </c>
    </row>
    <row r="172" spans="1:5" x14ac:dyDescent="0.25">
      <c r="A172" s="47">
        <v>2080701109</v>
      </c>
      <c r="B172" t="s">
        <v>2476</v>
      </c>
      <c r="C172" s="46">
        <v>0</v>
      </c>
      <c r="D172" s="46">
        <v>9605550</v>
      </c>
      <c r="E172" s="46">
        <f t="shared" si="2"/>
        <v>9605550</v>
      </c>
    </row>
    <row r="173" spans="1:5" x14ac:dyDescent="0.25">
      <c r="A173" s="47">
        <v>2080801150</v>
      </c>
      <c r="B173" t="s">
        <v>2477</v>
      </c>
      <c r="C173" s="46">
        <v>1550000</v>
      </c>
      <c r="D173" s="46">
        <v>0</v>
      </c>
      <c r="E173" s="46">
        <f t="shared" si="2"/>
        <v>-1550000</v>
      </c>
    </row>
    <row r="174" spans="1:5" x14ac:dyDescent="0.25">
      <c r="A174" s="47">
        <v>2080901191</v>
      </c>
      <c r="B174" t="s">
        <v>2478</v>
      </c>
      <c r="C174" s="46">
        <v>0</v>
      </c>
      <c r="D174" s="46">
        <v>739200</v>
      </c>
      <c r="E174" s="46">
        <f t="shared" si="2"/>
        <v>739200</v>
      </c>
    </row>
    <row r="175" spans="1:5" x14ac:dyDescent="0.25">
      <c r="A175" s="47">
        <v>2080902139</v>
      </c>
      <c r="B175" t="s">
        <v>2479</v>
      </c>
      <c r="C175" s="46">
        <v>0</v>
      </c>
      <c r="D175" s="46">
        <v>1830400</v>
      </c>
      <c r="E175" s="46">
        <f t="shared" si="2"/>
        <v>1830400</v>
      </c>
    </row>
    <row r="176" spans="1:5" x14ac:dyDescent="0.25">
      <c r="A176" s="47">
        <v>3080903110</v>
      </c>
      <c r="B176" t="s">
        <v>2480</v>
      </c>
      <c r="C176" s="46">
        <v>0</v>
      </c>
      <c r="D176" s="46">
        <v>0</v>
      </c>
      <c r="E176" s="46">
        <f t="shared" si="2"/>
        <v>0</v>
      </c>
    </row>
    <row r="177" spans="1:5" x14ac:dyDescent="0.25">
      <c r="A177" s="47">
        <v>2080904134</v>
      </c>
      <c r="B177" t="s">
        <v>2481</v>
      </c>
      <c r="C177" s="46">
        <v>0</v>
      </c>
      <c r="D177" s="46">
        <v>1055690</v>
      </c>
      <c r="E177" s="46">
        <f t="shared" si="2"/>
        <v>1055690</v>
      </c>
    </row>
    <row r="178" spans="1:5" x14ac:dyDescent="0.25">
      <c r="A178" s="47">
        <v>2081001156</v>
      </c>
      <c r="B178" t="s">
        <v>2482</v>
      </c>
      <c r="C178" s="46">
        <v>0</v>
      </c>
      <c r="D178" s="46">
        <v>880000</v>
      </c>
      <c r="E178" s="46">
        <f t="shared" si="2"/>
        <v>880000</v>
      </c>
    </row>
    <row r="179" spans="1:5" x14ac:dyDescent="0.25">
      <c r="A179" s="47">
        <v>2081101197</v>
      </c>
      <c r="B179" t="s">
        <v>2483</v>
      </c>
      <c r="C179" s="46">
        <v>0</v>
      </c>
      <c r="D179" s="46">
        <v>2147200</v>
      </c>
      <c r="E179" s="46">
        <f t="shared" si="2"/>
        <v>2147200</v>
      </c>
    </row>
    <row r="180" spans="1:5" x14ac:dyDescent="0.25">
      <c r="A180" s="47">
        <v>2081701146</v>
      </c>
      <c r="B180" t="s">
        <v>2484</v>
      </c>
      <c r="C180" s="46">
        <v>0</v>
      </c>
      <c r="D180" s="46">
        <v>703350</v>
      </c>
      <c r="E180" s="46">
        <f t="shared" si="2"/>
        <v>703350</v>
      </c>
    </row>
    <row r="181" spans="1:5" x14ac:dyDescent="0.25">
      <c r="A181" s="47">
        <v>2081201139</v>
      </c>
      <c r="B181" t="s">
        <v>2485</v>
      </c>
      <c r="C181" s="46">
        <v>0</v>
      </c>
      <c r="D181" s="46">
        <v>0</v>
      </c>
      <c r="E181" s="46">
        <f t="shared" si="2"/>
        <v>0</v>
      </c>
    </row>
    <row r="182" spans="1:5" x14ac:dyDescent="0.25">
      <c r="A182" s="47">
        <v>2081301180</v>
      </c>
      <c r="B182" t="s">
        <v>2486</v>
      </c>
      <c r="C182" s="46">
        <v>0</v>
      </c>
      <c r="D182" s="46">
        <v>915200</v>
      </c>
      <c r="E182" s="46">
        <f t="shared" si="2"/>
        <v>915200</v>
      </c>
    </row>
    <row r="183" spans="1:5" x14ac:dyDescent="0.25">
      <c r="A183" s="47">
        <v>2080640193</v>
      </c>
      <c r="B183" t="s">
        <v>2487</v>
      </c>
      <c r="C183" s="46">
        <v>0</v>
      </c>
      <c r="D183" s="46">
        <v>668800</v>
      </c>
      <c r="E183" s="46">
        <f t="shared" si="2"/>
        <v>668800</v>
      </c>
    </row>
    <row r="184" spans="1:5" x14ac:dyDescent="0.25">
      <c r="A184" s="47">
        <v>2081401122</v>
      </c>
      <c r="B184" t="s">
        <v>2488</v>
      </c>
      <c r="C184" s="46">
        <v>0</v>
      </c>
      <c r="D184" s="46">
        <v>1443200</v>
      </c>
      <c r="E184" s="46">
        <f t="shared" si="2"/>
        <v>1443200</v>
      </c>
    </row>
    <row r="185" spans="1:5" x14ac:dyDescent="0.25">
      <c r="A185" s="47">
        <v>2080642188</v>
      </c>
      <c r="B185" t="s">
        <v>2489</v>
      </c>
      <c r="C185" s="46">
        <v>0</v>
      </c>
      <c r="D185" s="46">
        <v>316800</v>
      </c>
      <c r="E185" s="46">
        <f t="shared" si="2"/>
        <v>316800</v>
      </c>
    </row>
    <row r="186" spans="1:5" x14ac:dyDescent="0.25">
      <c r="A186" s="47">
        <v>2081501163</v>
      </c>
      <c r="B186" t="s">
        <v>2490</v>
      </c>
      <c r="C186" s="46">
        <v>0</v>
      </c>
      <c r="D186" s="46">
        <v>880000</v>
      </c>
      <c r="E186" s="46">
        <f t="shared" si="2"/>
        <v>880000</v>
      </c>
    </row>
    <row r="187" spans="1:5" x14ac:dyDescent="0.25">
      <c r="A187" s="47">
        <v>2090101191</v>
      </c>
      <c r="B187" t="s">
        <v>2491</v>
      </c>
      <c r="C187" s="46">
        <v>0</v>
      </c>
      <c r="D187" s="46">
        <v>189000</v>
      </c>
      <c r="E187" s="46">
        <f t="shared" si="2"/>
        <v>189000</v>
      </c>
    </row>
    <row r="188" spans="1:5" x14ac:dyDescent="0.25">
      <c r="A188" s="47">
        <v>2090201133</v>
      </c>
      <c r="B188" t="s">
        <v>2492</v>
      </c>
      <c r="C188" s="46">
        <v>0</v>
      </c>
      <c r="D188" s="46">
        <v>189000</v>
      </c>
      <c r="E188" s="46">
        <f t="shared" si="2"/>
        <v>189000</v>
      </c>
    </row>
    <row r="189" spans="1:5" x14ac:dyDescent="0.25">
      <c r="A189" s="47">
        <v>2090301174</v>
      </c>
      <c r="B189" t="s">
        <v>2493</v>
      </c>
      <c r="C189" s="46">
        <v>0</v>
      </c>
      <c r="D189" s="46">
        <v>289800</v>
      </c>
      <c r="E189" s="46">
        <f t="shared" si="2"/>
        <v>289800</v>
      </c>
    </row>
    <row r="190" spans="1:5" x14ac:dyDescent="0.25">
      <c r="A190" s="47">
        <v>2090501157</v>
      </c>
      <c r="B190" t="s">
        <v>2494</v>
      </c>
      <c r="C190" s="46">
        <v>0</v>
      </c>
      <c r="D190" s="46">
        <v>307200</v>
      </c>
      <c r="E190" s="46">
        <f t="shared" si="2"/>
        <v>307200</v>
      </c>
    </row>
    <row r="191" spans="1:5" x14ac:dyDescent="0.25">
      <c r="A191" s="47">
        <v>3090402186</v>
      </c>
      <c r="B191" t="s">
        <v>2495</v>
      </c>
      <c r="C191" s="46">
        <v>0</v>
      </c>
      <c r="D191" s="46">
        <v>0</v>
      </c>
      <c r="E191" s="46">
        <f t="shared" si="2"/>
        <v>0</v>
      </c>
    </row>
    <row r="192" spans="1:5" x14ac:dyDescent="0.25">
      <c r="A192" s="47">
        <v>2090601198</v>
      </c>
      <c r="B192" t="s">
        <v>2496</v>
      </c>
      <c r="C192" s="46">
        <v>0</v>
      </c>
      <c r="D192" s="46">
        <v>409600</v>
      </c>
      <c r="E192" s="46">
        <f t="shared" si="2"/>
        <v>409600</v>
      </c>
    </row>
    <row r="193" spans="1:5" x14ac:dyDescent="0.25">
      <c r="A193" s="47">
        <v>2090901123</v>
      </c>
      <c r="B193" t="s">
        <v>2497</v>
      </c>
      <c r="C193" s="46">
        <v>0</v>
      </c>
      <c r="D193" s="46">
        <v>281600</v>
      </c>
      <c r="E193" s="46">
        <f t="shared" si="2"/>
        <v>281600</v>
      </c>
    </row>
    <row r="194" spans="1:5" x14ac:dyDescent="0.25">
      <c r="A194" s="47">
        <v>2090801181</v>
      </c>
      <c r="B194" t="s">
        <v>2498</v>
      </c>
      <c r="C194" s="46">
        <v>0</v>
      </c>
      <c r="D194" s="46">
        <v>1024000</v>
      </c>
      <c r="E194" s="46">
        <f t="shared" si="2"/>
        <v>1024000</v>
      </c>
    </row>
    <row r="195" spans="1:5" x14ac:dyDescent="0.25">
      <c r="A195" s="47">
        <v>2090701140</v>
      </c>
      <c r="B195" t="s">
        <v>2499</v>
      </c>
      <c r="C195" s="46">
        <v>0</v>
      </c>
      <c r="D195" s="46">
        <v>1340200</v>
      </c>
      <c r="E195" s="46">
        <f t="shared" ref="E195:E258" si="3">+D195-C195</f>
        <v>1340200</v>
      </c>
    </row>
    <row r="196" spans="1:5" x14ac:dyDescent="0.25">
      <c r="A196" s="47">
        <v>2100101139</v>
      </c>
      <c r="B196" t="s">
        <v>2500</v>
      </c>
      <c r="C196" s="46">
        <v>0</v>
      </c>
      <c r="D196" s="46">
        <v>138600</v>
      </c>
      <c r="E196" s="46">
        <f t="shared" si="3"/>
        <v>138600</v>
      </c>
    </row>
    <row r="197" spans="1:5" x14ac:dyDescent="0.25">
      <c r="A197" s="47">
        <v>2100301122</v>
      </c>
      <c r="B197" t="s">
        <v>2501</v>
      </c>
      <c r="C197" s="46">
        <v>2430400</v>
      </c>
      <c r="D197" s="46">
        <v>0</v>
      </c>
      <c r="E197" s="46">
        <f t="shared" si="3"/>
        <v>-2430400</v>
      </c>
    </row>
    <row r="198" spans="1:5" x14ac:dyDescent="0.25">
      <c r="A198" s="47">
        <v>2100201180</v>
      </c>
      <c r="B198" t="s">
        <v>2502</v>
      </c>
      <c r="C198" s="46">
        <v>0</v>
      </c>
      <c r="D198" s="46">
        <v>384000</v>
      </c>
      <c r="E198" s="46">
        <f t="shared" si="3"/>
        <v>384000</v>
      </c>
    </row>
    <row r="199" spans="1:5" x14ac:dyDescent="0.25">
      <c r="A199" s="47">
        <v>2100401163</v>
      </c>
      <c r="B199" t="s">
        <v>2503</v>
      </c>
      <c r="C199" s="46">
        <v>0</v>
      </c>
      <c r="D199" s="46">
        <v>1477200</v>
      </c>
      <c r="E199" s="46">
        <f t="shared" si="3"/>
        <v>1477200</v>
      </c>
    </row>
    <row r="200" spans="1:5" x14ac:dyDescent="0.25">
      <c r="A200" s="47">
        <v>2100405153</v>
      </c>
      <c r="B200" t="s">
        <v>2504</v>
      </c>
      <c r="C200" s="46">
        <v>0</v>
      </c>
      <c r="D200" s="46">
        <v>327600</v>
      </c>
      <c r="E200" s="46">
        <f t="shared" si="3"/>
        <v>327600</v>
      </c>
    </row>
    <row r="201" spans="1:5" x14ac:dyDescent="0.25">
      <c r="A201" s="47">
        <v>2100402111</v>
      </c>
      <c r="B201" t="s">
        <v>2505</v>
      </c>
      <c r="C201" s="46">
        <v>0</v>
      </c>
      <c r="D201" s="46">
        <v>226800</v>
      </c>
      <c r="E201" s="46">
        <f t="shared" si="3"/>
        <v>226800</v>
      </c>
    </row>
    <row r="202" spans="1:5" x14ac:dyDescent="0.25">
      <c r="A202" s="47">
        <v>2100403158</v>
      </c>
      <c r="B202" t="s">
        <v>2506</v>
      </c>
      <c r="C202" s="46">
        <v>0</v>
      </c>
      <c r="D202" s="46">
        <v>189000</v>
      </c>
      <c r="E202" s="46">
        <f t="shared" si="3"/>
        <v>189000</v>
      </c>
    </row>
    <row r="203" spans="1:5" x14ac:dyDescent="0.25">
      <c r="A203" s="47">
        <v>3100404129</v>
      </c>
      <c r="B203" t="s">
        <v>2507</v>
      </c>
      <c r="C203" s="46">
        <v>0</v>
      </c>
      <c r="D203" s="46">
        <v>0</v>
      </c>
      <c r="E203" s="46">
        <f t="shared" si="3"/>
        <v>0</v>
      </c>
    </row>
    <row r="204" spans="1:5" x14ac:dyDescent="0.25">
      <c r="A204" s="47">
        <v>2100501105</v>
      </c>
      <c r="B204" t="s">
        <v>2508</v>
      </c>
      <c r="C204" s="46">
        <v>0</v>
      </c>
      <c r="D204" s="46">
        <v>640000</v>
      </c>
      <c r="E204" s="46">
        <f t="shared" si="3"/>
        <v>640000</v>
      </c>
    </row>
    <row r="205" spans="1:5" x14ac:dyDescent="0.25">
      <c r="A205" s="47">
        <v>2100701187</v>
      </c>
      <c r="B205" t="s">
        <v>2509</v>
      </c>
      <c r="C205" s="46">
        <v>0</v>
      </c>
      <c r="D205" s="46">
        <v>214200</v>
      </c>
      <c r="E205" s="46">
        <f t="shared" si="3"/>
        <v>214200</v>
      </c>
    </row>
    <row r="206" spans="1:5" x14ac:dyDescent="0.25">
      <c r="A206" s="47">
        <v>2100601146</v>
      </c>
      <c r="B206" t="s">
        <v>2510</v>
      </c>
      <c r="C206" s="46">
        <v>0</v>
      </c>
      <c r="D206" s="46">
        <v>88200</v>
      </c>
      <c r="E206" s="46">
        <f t="shared" si="3"/>
        <v>88200</v>
      </c>
    </row>
    <row r="207" spans="1:5" x14ac:dyDescent="0.25">
      <c r="A207" s="47">
        <v>2100801129</v>
      </c>
      <c r="B207" t="s">
        <v>2511</v>
      </c>
      <c r="C207" s="46">
        <v>0</v>
      </c>
      <c r="D207" s="46">
        <v>189000</v>
      </c>
      <c r="E207" s="46">
        <f t="shared" si="3"/>
        <v>189000</v>
      </c>
    </row>
    <row r="208" spans="1:5" x14ac:dyDescent="0.25">
      <c r="A208" s="47">
        <v>2100901170</v>
      </c>
      <c r="B208" t="s">
        <v>2512</v>
      </c>
      <c r="C208" s="46">
        <v>0</v>
      </c>
      <c r="D208" s="46">
        <v>126000</v>
      </c>
      <c r="E208" s="46">
        <f t="shared" si="3"/>
        <v>126000</v>
      </c>
    </row>
    <row r="209" spans="1:5" x14ac:dyDescent="0.25">
      <c r="A209" s="47">
        <v>2101001135</v>
      </c>
      <c r="B209" t="s">
        <v>2513</v>
      </c>
      <c r="C209" s="46">
        <v>0</v>
      </c>
      <c r="D209" s="46">
        <v>896000</v>
      </c>
      <c r="E209" s="46">
        <f t="shared" si="3"/>
        <v>896000</v>
      </c>
    </row>
    <row r="210" spans="1:5" x14ac:dyDescent="0.25">
      <c r="A210" s="47">
        <v>2101101176</v>
      </c>
      <c r="B210" t="s">
        <v>2514</v>
      </c>
      <c r="C210" s="46">
        <v>0</v>
      </c>
      <c r="D210" s="46">
        <v>1134000</v>
      </c>
      <c r="E210" s="46">
        <f t="shared" si="3"/>
        <v>1134000</v>
      </c>
    </row>
    <row r="211" spans="1:5" x14ac:dyDescent="0.25">
      <c r="A211" s="47">
        <v>3101002106</v>
      </c>
      <c r="B211" t="s">
        <v>2515</v>
      </c>
      <c r="C211" s="46">
        <v>0</v>
      </c>
      <c r="D211" s="46">
        <v>0</v>
      </c>
      <c r="E211" s="46">
        <f t="shared" si="3"/>
        <v>0</v>
      </c>
    </row>
    <row r="212" spans="1:5" x14ac:dyDescent="0.25">
      <c r="A212" s="47">
        <v>2101201118</v>
      </c>
      <c r="B212" t="s">
        <v>2516</v>
      </c>
      <c r="C212" s="46">
        <v>21000</v>
      </c>
      <c r="D212" s="46">
        <v>0</v>
      </c>
      <c r="E212" s="46">
        <f t="shared" si="3"/>
        <v>-21000</v>
      </c>
    </row>
    <row r="213" spans="1:5" x14ac:dyDescent="0.25">
      <c r="A213" s="47">
        <v>2101301159</v>
      </c>
      <c r="B213" t="s">
        <v>2517</v>
      </c>
      <c r="C213" s="46">
        <v>0</v>
      </c>
      <c r="D213" s="46">
        <v>226800</v>
      </c>
      <c r="E213" s="46">
        <f t="shared" si="3"/>
        <v>226800</v>
      </c>
    </row>
    <row r="214" spans="1:5" x14ac:dyDescent="0.25">
      <c r="A214" s="47">
        <v>2101401101</v>
      </c>
      <c r="B214" t="s">
        <v>2518</v>
      </c>
      <c r="C214" s="46">
        <v>0</v>
      </c>
      <c r="D214" s="46">
        <v>1855800</v>
      </c>
      <c r="E214" s="46">
        <f t="shared" si="3"/>
        <v>1855800</v>
      </c>
    </row>
    <row r="215" spans="1:5" x14ac:dyDescent="0.25">
      <c r="A215" s="47">
        <v>2101402148</v>
      </c>
      <c r="B215" t="s">
        <v>2519</v>
      </c>
      <c r="C215" s="46">
        <v>811000</v>
      </c>
      <c r="D215" s="46">
        <v>0</v>
      </c>
      <c r="E215" s="46">
        <f t="shared" si="3"/>
        <v>-811000</v>
      </c>
    </row>
    <row r="216" spans="1:5" x14ac:dyDescent="0.25">
      <c r="A216" s="47">
        <v>3101403119</v>
      </c>
      <c r="B216" t="s">
        <v>2520</v>
      </c>
      <c r="C216" s="46">
        <v>0</v>
      </c>
      <c r="D216" s="46">
        <v>0</v>
      </c>
      <c r="E216" s="46">
        <f t="shared" si="3"/>
        <v>0</v>
      </c>
    </row>
    <row r="217" spans="1:5" x14ac:dyDescent="0.25">
      <c r="A217" s="47">
        <v>2101501142</v>
      </c>
      <c r="B217" t="s">
        <v>2521</v>
      </c>
      <c r="C217" s="46">
        <v>0</v>
      </c>
      <c r="D217" s="46">
        <v>75600</v>
      </c>
      <c r="E217" s="46">
        <f t="shared" si="3"/>
        <v>75600</v>
      </c>
    </row>
    <row r="218" spans="1:5" x14ac:dyDescent="0.25">
      <c r="A218" s="47">
        <v>2101601183</v>
      </c>
      <c r="B218" t="s">
        <v>2522</v>
      </c>
      <c r="C218" s="46">
        <v>0</v>
      </c>
      <c r="D218" s="46">
        <v>1049600</v>
      </c>
      <c r="E218" s="46">
        <f t="shared" si="3"/>
        <v>1049600</v>
      </c>
    </row>
    <row r="219" spans="1:5" x14ac:dyDescent="0.25">
      <c r="A219" s="47">
        <v>2101701125</v>
      </c>
      <c r="B219" t="s">
        <v>2523</v>
      </c>
      <c r="C219" s="46">
        <v>0</v>
      </c>
      <c r="D219" s="46">
        <v>226800</v>
      </c>
      <c r="E219" s="46">
        <f t="shared" si="3"/>
        <v>226800</v>
      </c>
    </row>
    <row r="220" spans="1:5" x14ac:dyDescent="0.25">
      <c r="A220" s="47">
        <v>2101801166</v>
      </c>
      <c r="B220" t="s">
        <v>2524</v>
      </c>
      <c r="C220" s="46">
        <v>0</v>
      </c>
      <c r="D220" s="46">
        <v>5868000</v>
      </c>
      <c r="E220" s="46">
        <f t="shared" si="3"/>
        <v>5868000</v>
      </c>
    </row>
    <row r="221" spans="1:5" x14ac:dyDescent="0.25">
      <c r="A221" s="47">
        <v>2101901108</v>
      </c>
      <c r="B221" t="s">
        <v>2525</v>
      </c>
      <c r="C221" s="46">
        <v>0</v>
      </c>
      <c r="D221" s="46">
        <v>665600</v>
      </c>
      <c r="E221" s="46">
        <f t="shared" si="3"/>
        <v>665600</v>
      </c>
    </row>
    <row r="222" spans="1:5" x14ac:dyDescent="0.25">
      <c r="A222" s="47">
        <v>2102001172</v>
      </c>
      <c r="B222" t="s">
        <v>2526</v>
      </c>
      <c r="C222" s="46">
        <v>0</v>
      </c>
      <c r="D222" s="46">
        <v>768000</v>
      </c>
      <c r="E222" s="46">
        <f t="shared" si="3"/>
        <v>768000</v>
      </c>
    </row>
    <row r="223" spans="1:5" x14ac:dyDescent="0.25">
      <c r="A223" s="47">
        <v>3102002143</v>
      </c>
      <c r="B223" t="s">
        <v>2527</v>
      </c>
      <c r="C223" s="46">
        <v>0</v>
      </c>
      <c r="D223" s="46">
        <v>0</v>
      </c>
      <c r="E223" s="46">
        <f t="shared" si="3"/>
        <v>0</v>
      </c>
    </row>
    <row r="224" spans="1:5" x14ac:dyDescent="0.25">
      <c r="A224" s="47">
        <v>2102101114</v>
      </c>
      <c r="B224" t="s">
        <v>2528</v>
      </c>
      <c r="C224" s="46">
        <v>0</v>
      </c>
      <c r="D224" s="46">
        <v>1800600</v>
      </c>
      <c r="E224" s="46">
        <f t="shared" si="3"/>
        <v>1800600</v>
      </c>
    </row>
    <row r="225" spans="1:5" x14ac:dyDescent="0.25">
      <c r="A225" s="47">
        <v>2102401138</v>
      </c>
      <c r="B225" t="s">
        <v>2529</v>
      </c>
      <c r="C225" s="46">
        <v>0</v>
      </c>
      <c r="D225" s="46">
        <v>640000</v>
      </c>
      <c r="E225" s="46">
        <f t="shared" si="3"/>
        <v>640000</v>
      </c>
    </row>
    <row r="226" spans="1:5" x14ac:dyDescent="0.25">
      <c r="A226" s="47">
        <v>2102201155</v>
      </c>
      <c r="B226" t="s">
        <v>2530</v>
      </c>
      <c r="C226" s="46">
        <v>0</v>
      </c>
      <c r="D226" s="46">
        <v>44550</v>
      </c>
      <c r="E226" s="46">
        <f t="shared" si="3"/>
        <v>44550</v>
      </c>
    </row>
    <row r="227" spans="1:5" x14ac:dyDescent="0.25">
      <c r="A227" s="47">
        <v>2102301196</v>
      </c>
      <c r="B227" t="s">
        <v>2531</v>
      </c>
      <c r="C227" s="46">
        <v>0</v>
      </c>
      <c r="D227" s="46">
        <v>256000</v>
      </c>
      <c r="E227" s="46">
        <f t="shared" si="3"/>
        <v>256000</v>
      </c>
    </row>
    <row r="228" spans="1:5" x14ac:dyDescent="0.25">
      <c r="A228" s="47">
        <v>2110201112</v>
      </c>
      <c r="B228" t="s">
        <v>2532</v>
      </c>
      <c r="C228" s="46">
        <v>0</v>
      </c>
      <c r="D228" s="46">
        <v>214200</v>
      </c>
      <c r="E228" s="46">
        <f t="shared" si="3"/>
        <v>214200</v>
      </c>
    </row>
    <row r="229" spans="1:5" x14ac:dyDescent="0.25">
      <c r="A229" s="47">
        <v>2110601177</v>
      </c>
      <c r="B229" t="s">
        <v>2533</v>
      </c>
      <c r="C229" s="46">
        <v>0</v>
      </c>
      <c r="D229" s="46">
        <v>126000</v>
      </c>
      <c r="E229" s="46">
        <f t="shared" si="3"/>
        <v>126000</v>
      </c>
    </row>
    <row r="230" spans="1:5" x14ac:dyDescent="0.25">
      <c r="A230" s="47">
        <v>2110101170</v>
      </c>
      <c r="B230" t="s">
        <v>2534</v>
      </c>
      <c r="C230" s="46">
        <v>0</v>
      </c>
      <c r="D230" s="46">
        <v>950400</v>
      </c>
      <c r="E230" s="46">
        <f t="shared" si="3"/>
        <v>950400</v>
      </c>
    </row>
    <row r="231" spans="1:5" x14ac:dyDescent="0.25">
      <c r="A231" s="47">
        <v>2110301153</v>
      </c>
      <c r="B231" t="s">
        <v>2535</v>
      </c>
      <c r="C231" s="46">
        <v>0</v>
      </c>
      <c r="D231" s="46">
        <v>277200</v>
      </c>
      <c r="E231" s="46">
        <f t="shared" si="3"/>
        <v>277200</v>
      </c>
    </row>
    <row r="232" spans="1:5" x14ac:dyDescent="0.25">
      <c r="A232" s="47">
        <v>2110701119</v>
      </c>
      <c r="B232" t="s">
        <v>2536</v>
      </c>
      <c r="C232" s="46">
        <v>0</v>
      </c>
      <c r="D232" s="46">
        <v>214200</v>
      </c>
      <c r="E232" s="46">
        <f t="shared" si="3"/>
        <v>214200</v>
      </c>
    </row>
    <row r="233" spans="1:5" x14ac:dyDescent="0.25">
      <c r="A233" s="47">
        <v>2110401194</v>
      </c>
      <c r="B233" t="s">
        <v>2537</v>
      </c>
      <c r="C233" s="46">
        <v>0</v>
      </c>
      <c r="D233" s="46">
        <v>214200</v>
      </c>
      <c r="E233" s="46">
        <f t="shared" si="3"/>
        <v>214200</v>
      </c>
    </row>
    <row r="234" spans="1:5" x14ac:dyDescent="0.25">
      <c r="A234" s="47">
        <v>2110402142</v>
      </c>
      <c r="B234" t="s">
        <v>2538</v>
      </c>
      <c r="C234" s="46">
        <v>0</v>
      </c>
      <c r="D234" s="46">
        <v>516600</v>
      </c>
      <c r="E234" s="46">
        <f t="shared" si="3"/>
        <v>516600</v>
      </c>
    </row>
    <row r="235" spans="1:5" x14ac:dyDescent="0.25">
      <c r="A235" s="47">
        <v>3110403113</v>
      </c>
      <c r="B235" t="s">
        <v>2539</v>
      </c>
      <c r="C235" s="46">
        <v>0</v>
      </c>
      <c r="D235" s="46">
        <v>0</v>
      </c>
      <c r="E235" s="46">
        <f t="shared" si="3"/>
        <v>0</v>
      </c>
    </row>
    <row r="236" spans="1:5" x14ac:dyDescent="0.25">
      <c r="A236" s="47">
        <v>2110501136</v>
      </c>
      <c r="B236" t="s">
        <v>2540</v>
      </c>
      <c r="C236" s="46">
        <v>0</v>
      </c>
      <c r="D236" s="46">
        <v>88200</v>
      </c>
      <c r="E236" s="46">
        <f t="shared" si="3"/>
        <v>88200</v>
      </c>
    </row>
    <row r="237" spans="1:5" x14ac:dyDescent="0.25">
      <c r="A237" s="47">
        <v>2120101102</v>
      </c>
      <c r="B237" t="s">
        <v>2541</v>
      </c>
      <c r="C237" s="46">
        <v>0</v>
      </c>
      <c r="D237" s="46">
        <v>10079500</v>
      </c>
      <c r="E237" s="46">
        <f t="shared" si="3"/>
        <v>10079500</v>
      </c>
    </row>
    <row r="238" spans="1:5" x14ac:dyDescent="0.25">
      <c r="A238" s="47">
        <v>3120102172</v>
      </c>
      <c r="B238" t="s">
        <v>2542</v>
      </c>
      <c r="C238" s="46">
        <v>0</v>
      </c>
      <c r="D238" s="46">
        <v>0</v>
      </c>
      <c r="E238" s="46">
        <f t="shared" si="3"/>
        <v>0</v>
      </c>
    </row>
    <row r="239" spans="1:5" x14ac:dyDescent="0.25">
      <c r="A239" s="47">
        <v>2120201143</v>
      </c>
      <c r="B239" t="s">
        <v>2543</v>
      </c>
      <c r="C239" s="46">
        <v>0</v>
      </c>
      <c r="D239" s="46">
        <v>0</v>
      </c>
      <c r="E239" s="46">
        <f t="shared" si="3"/>
        <v>0</v>
      </c>
    </row>
    <row r="240" spans="1:5" x14ac:dyDescent="0.25">
      <c r="A240" s="47">
        <v>2120301184</v>
      </c>
      <c r="B240" t="s">
        <v>2544</v>
      </c>
      <c r="C240" s="46">
        <v>141300</v>
      </c>
      <c r="D240" s="46">
        <v>0</v>
      </c>
      <c r="E240" s="46">
        <f t="shared" si="3"/>
        <v>-141300</v>
      </c>
    </row>
    <row r="241" spans="1:5" x14ac:dyDescent="0.25">
      <c r="A241" s="47">
        <v>3120302155</v>
      </c>
      <c r="B241" t="s">
        <v>2545</v>
      </c>
      <c r="C241" s="46">
        <v>0</v>
      </c>
      <c r="D241" s="46">
        <v>0</v>
      </c>
      <c r="E241" s="46">
        <f t="shared" si="3"/>
        <v>0</v>
      </c>
    </row>
    <row r="242" spans="1:5" x14ac:dyDescent="0.25">
      <c r="A242" s="47">
        <v>2120501167</v>
      </c>
      <c r="B242" t="s">
        <v>2546</v>
      </c>
      <c r="C242" s="46">
        <v>0</v>
      </c>
      <c r="D242" s="46">
        <v>201600</v>
      </c>
      <c r="E242" s="46">
        <f t="shared" si="3"/>
        <v>201600</v>
      </c>
    </row>
    <row r="243" spans="1:5" x14ac:dyDescent="0.25">
      <c r="A243" s="47">
        <v>2120502115</v>
      </c>
      <c r="B243" t="s">
        <v>2547</v>
      </c>
      <c r="C243" s="46">
        <v>355050</v>
      </c>
      <c r="D243" s="46">
        <v>0</v>
      </c>
      <c r="E243" s="46">
        <f t="shared" si="3"/>
        <v>-355050</v>
      </c>
    </row>
    <row r="244" spans="1:5" x14ac:dyDescent="0.25">
      <c r="A244" s="47">
        <v>2120401126</v>
      </c>
      <c r="B244" t="s">
        <v>2548</v>
      </c>
      <c r="C244" s="46">
        <v>0</v>
      </c>
      <c r="D244" s="46">
        <v>7999750</v>
      </c>
      <c r="E244" s="46">
        <f t="shared" si="3"/>
        <v>7999750</v>
      </c>
    </row>
    <row r="245" spans="1:5" x14ac:dyDescent="0.25">
      <c r="A245" s="47">
        <v>3120503185</v>
      </c>
      <c r="B245" t="s">
        <v>2549</v>
      </c>
      <c r="C245" s="46">
        <v>0</v>
      </c>
      <c r="D245" s="46">
        <v>0</v>
      </c>
      <c r="E245" s="46">
        <f t="shared" si="3"/>
        <v>0</v>
      </c>
    </row>
    <row r="246" spans="1:5" x14ac:dyDescent="0.25">
      <c r="A246" s="47">
        <v>2120601109</v>
      </c>
      <c r="B246" t="s">
        <v>2550</v>
      </c>
      <c r="C246" s="46">
        <v>0</v>
      </c>
      <c r="D246" s="46">
        <v>1408000</v>
      </c>
      <c r="E246" s="46">
        <f t="shared" si="3"/>
        <v>1408000</v>
      </c>
    </row>
    <row r="247" spans="1:5" x14ac:dyDescent="0.25">
      <c r="A247" s="47">
        <v>2120701150</v>
      </c>
      <c r="B247" t="s">
        <v>2551</v>
      </c>
      <c r="C247" s="46">
        <v>0</v>
      </c>
      <c r="D247" s="46">
        <v>61200</v>
      </c>
      <c r="E247" s="46">
        <f t="shared" si="3"/>
        <v>61200</v>
      </c>
    </row>
    <row r="248" spans="1:5" x14ac:dyDescent="0.25">
      <c r="A248" s="47">
        <v>2130101133</v>
      </c>
      <c r="B248" t="s">
        <v>2552</v>
      </c>
      <c r="C248" s="46">
        <v>0</v>
      </c>
      <c r="D248" s="46">
        <v>201600</v>
      </c>
      <c r="E248" s="46">
        <f t="shared" si="3"/>
        <v>201600</v>
      </c>
    </row>
    <row r="249" spans="1:5" x14ac:dyDescent="0.25">
      <c r="A249" s="47">
        <v>2130201174</v>
      </c>
      <c r="B249" t="s">
        <v>2553</v>
      </c>
      <c r="C249" s="46">
        <v>0</v>
      </c>
      <c r="D249" s="46">
        <v>88200</v>
      </c>
      <c r="E249" s="46">
        <f t="shared" si="3"/>
        <v>88200</v>
      </c>
    </row>
    <row r="250" spans="1:5" x14ac:dyDescent="0.25">
      <c r="A250" s="47">
        <v>2130301116</v>
      </c>
      <c r="B250" t="s">
        <v>2554</v>
      </c>
      <c r="C250" s="46">
        <v>0</v>
      </c>
      <c r="D250" s="46">
        <v>153600</v>
      </c>
      <c r="E250" s="46">
        <f t="shared" si="3"/>
        <v>153600</v>
      </c>
    </row>
    <row r="251" spans="1:5" x14ac:dyDescent="0.25">
      <c r="A251" s="47">
        <v>2130401157</v>
      </c>
      <c r="B251" t="s">
        <v>2555</v>
      </c>
      <c r="C251" s="46">
        <v>1396400</v>
      </c>
      <c r="D251" s="46">
        <v>0</v>
      </c>
      <c r="E251" s="46">
        <f t="shared" si="3"/>
        <v>-1396400</v>
      </c>
    </row>
    <row r="252" spans="1:5" x14ac:dyDescent="0.25">
      <c r="A252" s="47">
        <v>2130501198</v>
      </c>
      <c r="B252" t="s">
        <v>2556</v>
      </c>
      <c r="C252" s="46">
        <v>0</v>
      </c>
      <c r="D252" s="46">
        <v>908800</v>
      </c>
      <c r="E252" s="46">
        <f t="shared" si="3"/>
        <v>908800</v>
      </c>
    </row>
    <row r="253" spans="1:5" x14ac:dyDescent="0.25">
      <c r="A253" s="47">
        <v>2130601140</v>
      </c>
      <c r="B253" t="s">
        <v>2557</v>
      </c>
      <c r="C253" s="46">
        <v>0</v>
      </c>
      <c r="D253" s="46">
        <v>846050</v>
      </c>
      <c r="E253" s="46">
        <f t="shared" si="3"/>
        <v>846050</v>
      </c>
    </row>
    <row r="254" spans="1:5" x14ac:dyDescent="0.25">
      <c r="A254" s="47">
        <v>2130704124</v>
      </c>
      <c r="B254" t="s">
        <v>2558</v>
      </c>
      <c r="C254" s="46">
        <v>0</v>
      </c>
      <c r="D254" s="46">
        <v>567000</v>
      </c>
      <c r="E254" s="46">
        <f t="shared" si="3"/>
        <v>567000</v>
      </c>
    </row>
    <row r="255" spans="1:5" x14ac:dyDescent="0.25">
      <c r="A255" s="47">
        <v>2130703176</v>
      </c>
      <c r="B255" t="s">
        <v>2559</v>
      </c>
      <c r="C255" s="46">
        <v>0</v>
      </c>
      <c r="D255" s="46">
        <v>189000</v>
      </c>
      <c r="E255" s="46">
        <f t="shared" si="3"/>
        <v>189000</v>
      </c>
    </row>
    <row r="256" spans="1:5" x14ac:dyDescent="0.25">
      <c r="A256" s="47">
        <v>3130701105</v>
      </c>
      <c r="B256" t="s">
        <v>2560</v>
      </c>
      <c r="C256" s="46">
        <v>0</v>
      </c>
      <c r="D256" s="46">
        <v>0</v>
      </c>
      <c r="E256" s="46">
        <f t="shared" si="3"/>
        <v>0</v>
      </c>
    </row>
    <row r="257" spans="1:5" x14ac:dyDescent="0.25">
      <c r="A257" s="47">
        <v>2130702129</v>
      </c>
      <c r="B257" t="s">
        <v>2561</v>
      </c>
      <c r="C257" s="46">
        <v>0</v>
      </c>
      <c r="D257" s="46">
        <v>554400</v>
      </c>
      <c r="E257" s="46">
        <f t="shared" si="3"/>
        <v>554400</v>
      </c>
    </row>
    <row r="258" spans="1:5" x14ac:dyDescent="0.25">
      <c r="A258" s="47">
        <v>2130801123</v>
      </c>
      <c r="B258" t="s">
        <v>2562</v>
      </c>
      <c r="C258" s="46">
        <v>0</v>
      </c>
      <c r="D258" s="46">
        <v>2499000</v>
      </c>
      <c r="E258" s="46">
        <f t="shared" si="3"/>
        <v>2499000</v>
      </c>
    </row>
    <row r="259" spans="1:5" x14ac:dyDescent="0.25">
      <c r="A259" s="47">
        <v>2130901164</v>
      </c>
      <c r="B259" t="s">
        <v>2563</v>
      </c>
      <c r="C259" s="46">
        <v>0</v>
      </c>
      <c r="D259" s="46">
        <v>128000</v>
      </c>
      <c r="E259" s="46">
        <f t="shared" ref="E259:E322" si="4">+D259-C259</f>
        <v>128000</v>
      </c>
    </row>
    <row r="260" spans="1:5" x14ac:dyDescent="0.25">
      <c r="A260" s="47">
        <v>2131001129</v>
      </c>
      <c r="B260" t="s">
        <v>2564</v>
      </c>
      <c r="C260" s="46">
        <v>0</v>
      </c>
      <c r="D260" s="46">
        <v>217600</v>
      </c>
      <c r="E260" s="46">
        <f t="shared" si="4"/>
        <v>217600</v>
      </c>
    </row>
    <row r="261" spans="1:5" x14ac:dyDescent="0.25">
      <c r="A261" s="47">
        <v>2131101170</v>
      </c>
      <c r="B261" t="s">
        <v>2565</v>
      </c>
      <c r="C261" s="46">
        <v>0</v>
      </c>
      <c r="D261" s="46">
        <v>448000</v>
      </c>
      <c r="E261" s="46">
        <f t="shared" si="4"/>
        <v>448000</v>
      </c>
    </row>
    <row r="262" spans="1:5" x14ac:dyDescent="0.25">
      <c r="A262" s="47">
        <v>2140101164</v>
      </c>
      <c r="B262" t="s">
        <v>2566</v>
      </c>
      <c r="C262" s="46">
        <v>0</v>
      </c>
      <c r="D262" s="46">
        <v>226800</v>
      </c>
      <c r="E262" s="46">
        <f t="shared" si="4"/>
        <v>226800</v>
      </c>
    </row>
    <row r="263" spans="1:5" x14ac:dyDescent="0.25">
      <c r="A263" s="47">
        <v>2140201106</v>
      </c>
      <c r="B263" t="s">
        <v>2567</v>
      </c>
      <c r="C263" s="46">
        <v>0</v>
      </c>
      <c r="D263" s="46">
        <v>422400</v>
      </c>
      <c r="E263" s="46">
        <f t="shared" si="4"/>
        <v>422400</v>
      </c>
    </row>
    <row r="264" spans="1:5" x14ac:dyDescent="0.25">
      <c r="A264" s="47">
        <v>2140301147</v>
      </c>
      <c r="B264" t="s">
        <v>2568</v>
      </c>
      <c r="C264" s="46">
        <v>0</v>
      </c>
      <c r="D264" s="46">
        <v>176000</v>
      </c>
      <c r="E264" s="46">
        <f t="shared" si="4"/>
        <v>176000</v>
      </c>
    </row>
    <row r="265" spans="1:5" x14ac:dyDescent="0.25">
      <c r="A265" s="47">
        <v>2142301122</v>
      </c>
      <c r="B265" t="s">
        <v>2569</v>
      </c>
      <c r="C265" s="46">
        <v>0</v>
      </c>
      <c r="D265" s="46">
        <v>75600</v>
      </c>
      <c r="E265" s="46">
        <f t="shared" si="4"/>
        <v>75600</v>
      </c>
    </row>
    <row r="266" spans="1:5" x14ac:dyDescent="0.25">
      <c r="A266" s="47">
        <v>2140401188</v>
      </c>
      <c r="B266" t="s">
        <v>2570</v>
      </c>
      <c r="C266" s="46">
        <v>0</v>
      </c>
      <c r="D266" s="46">
        <v>1894450</v>
      </c>
      <c r="E266" s="46">
        <f t="shared" si="4"/>
        <v>1894450</v>
      </c>
    </row>
    <row r="267" spans="1:5" x14ac:dyDescent="0.25">
      <c r="A267" s="47">
        <v>2140801154</v>
      </c>
      <c r="B267" t="s">
        <v>2571</v>
      </c>
      <c r="C267" s="46">
        <v>0</v>
      </c>
      <c r="D267" s="46">
        <v>151200</v>
      </c>
      <c r="E267" s="46">
        <f t="shared" si="4"/>
        <v>151200</v>
      </c>
    </row>
    <row r="268" spans="1:5" x14ac:dyDescent="0.25">
      <c r="A268" s="47">
        <v>3140501153</v>
      </c>
      <c r="B268" t="s">
        <v>2572</v>
      </c>
      <c r="C268" s="46">
        <v>0</v>
      </c>
      <c r="D268" s="46">
        <v>189000</v>
      </c>
      <c r="E268" s="46">
        <f t="shared" si="4"/>
        <v>189000</v>
      </c>
    </row>
    <row r="269" spans="1:5" x14ac:dyDescent="0.25">
      <c r="A269" s="47">
        <v>2140502130</v>
      </c>
      <c r="B269" t="s">
        <v>2573</v>
      </c>
      <c r="C269" s="46">
        <v>0</v>
      </c>
      <c r="D269" s="46">
        <v>0</v>
      </c>
      <c r="E269" s="46">
        <f t="shared" si="4"/>
        <v>0</v>
      </c>
    </row>
    <row r="270" spans="1:5" x14ac:dyDescent="0.25">
      <c r="A270" s="47">
        <v>2140601171</v>
      </c>
      <c r="B270" t="s">
        <v>2574</v>
      </c>
      <c r="C270" s="46">
        <v>0</v>
      </c>
      <c r="D270" s="46">
        <v>457600</v>
      </c>
      <c r="E270" s="46">
        <f t="shared" si="4"/>
        <v>457600</v>
      </c>
    </row>
    <row r="271" spans="1:5" x14ac:dyDescent="0.25">
      <c r="A271" s="47">
        <v>2140701113</v>
      </c>
      <c r="B271" t="s">
        <v>2575</v>
      </c>
      <c r="C271" s="46">
        <v>0</v>
      </c>
      <c r="D271" s="46">
        <v>598400</v>
      </c>
      <c r="E271" s="46">
        <f t="shared" si="4"/>
        <v>598400</v>
      </c>
    </row>
    <row r="272" spans="1:5" x14ac:dyDescent="0.25">
      <c r="A272" s="47">
        <v>2140901195</v>
      </c>
      <c r="B272" t="s">
        <v>2576</v>
      </c>
      <c r="C272" s="46">
        <v>0</v>
      </c>
      <c r="D272" s="46">
        <v>797500</v>
      </c>
      <c r="E272" s="46">
        <f t="shared" si="4"/>
        <v>797500</v>
      </c>
    </row>
    <row r="273" spans="1:5" x14ac:dyDescent="0.25">
      <c r="A273" s="47">
        <v>2141001160</v>
      </c>
      <c r="B273" t="s">
        <v>2577</v>
      </c>
      <c r="C273" s="46">
        <v>0</v>
      </c>
      <c r="D273" s="46">
        <v>528000</v>
      </c>
      <c r="E273" s="46">
        <f t="shared" si="4"/>
        <v>528000</v>
      </c>
    </row>
    <row r="274" spans="1:5" x14ac:dyDescent="0.25">
      <c r="A274" s="47">
        <v>2141101102</v>
      </c>
      <c r="B274" t="s">
        <v>2578</v>
      </c>
      <c r="C274" s="46">
        <v>300</v>
      </c>
      <c r="D274" s="46">
        <v>0</v>
      </c>
      <c r="E274" s="46">
        <f t="shared" si="4"/>
        <v>-300</v>
      </c>
    </row>
    <row r="275" spans="1:5" x14ac:dyDescent="0.25">
      <c r="A275" s="47">
        <v>2141106139</v>
      </c>
      <c r="B275" t="s">
        <v>2579</v>
      </c>
      <c r="C275" s="46">
        <v>0</v>
      </c>
      <c r="D275" s="46">
        <v>201600</v>
      </c>
      <c r="E275" s="46">
        <f t="shared" si="4"/>
        <v>201600</v>
      </c>
    </row>
    <row r="276" spans="1:5" x14ac:dyDescent="0.25">
      <c r="A276" s="47">
        <v>2141102149</v>
      </c>
      <c r="B276" t="s">
        <v>2580</v>
      </c>
      <c r="C276" s="46">
        <v>431050</v>
      </c>
      <c r="D276" s="46">
        <v>0</v>
      </c>
      <c r="E276" s="46">
        <f t="shared" si="4"/>
        <v>-431050</v>
      </c>
    </row>
    <row r="277" spans="1:5" x14ac:dyDescent="0.25">
      <c r="A277" s="47">
        <v>2141103196</v>
      </c>
      <c r="B277" t="s">
        <v>2581</v>
      </c>
      <c r="C277" s="46">
        <v>0</v>
      </c>
      <c r="D277" s="46">
        <v>447250</v>
      </c>
      <c r="E277" s="46">
        <f t="shared" si="4"/>
        <v>447250</v>
      </c>
    </row>
    <row r="278" spans="1:5" x14ac:dyDescent="0.25">
      <c r="A278" s="47">
        <v>2141104144</v>
      </c>
      <c r="B278" t="s">
        <v>2582</v>
      </c>
      <c r="C278" s="46">
        <v>0</v>
      </c>
      <c r="D278" s="46">
        <v>637800</v>
      </c>
      <c r="E278" s="46">
        <f t="shared" si="4"/>
        <v>637800</v>
      </c>
    </row>
    <row r="279" spans="1:5" x14ac:dyDescent="0.25">
      <c r="A279" s="47">
        <v>3141105115</v>
      </c>
      <c r="B279" t="s">
        <v>2583</v>
      </c>
      <c r="C279" s="46">
        <v>0</v>
      </c>
      <c r="D279" s="46">
        <v>0</v>
      </c>
      <c r="E279" s="46">
        <f t="shared" si="4"/>
        <v>0</v>
      </c>
    </row>
    <row r="280" spans="1:5" x14ac:dyDescent="0.25">
      <c r="A280" s="47">
        <v>2141201143</v>
      </c>
      <c r="B280" t="s">
        <v>2584</v>
      </c>
      <c r="C280" s="46">
        <v>0</v>
      </c>
      <c r="D280" s="46">
        <v>50800</v>
      </c>
      <c r="E280" s="46">
        <f t="shared" si="4"/>
        <v>50800</v>
      </c>
    </row>
    <row r="281" spans="1:5" x14ac:dyDescent="0.25">
      <c r="A281" s="47">
        <v>2141301184</v>
      </c>
      <c r="B281" t="s">
        <v>2585</v>
      </c>
      <c r="C281" s="46">
        <v>0</v>
      </c>
      <c r="D281" s="46">
        <v>88200</v>
      </c>
      <c r="E281" s="46">
        <f t="shared" si="4"/>
        <v>88200</v>
      </c>
    </row>
    <row r="282" spans="1:5" x14ac:dyDescent="0.25">
      <c r="A282" s="47">
        <v>2141401126</v>
      </c>
      <c r="B282" t="s">
        <v>2586</v>
      </c>
      <c r="C282" s="46">
        <v>0</v>
      </c>
      <c r="D282" s="46">
        <v>387200</v>
      </c>
      <c r="E282" s="46">
        <f t="shared" si="4"/>
        <v>387200</v>
      </c>
    </row>
    <row r="283" spans="1:5" x14ac:dyDescent="0.25">
      <c r="A283" s="47">
        <v>2141501167</v>
      </c>
      <c r="B283" t="s">
        <v>2587</v>
      </c>
      <c r="C283" s="46">
        <v>0</v>
      </c>
      <c r="D283" s="46">
        <v>226800</v>
      </c>
      <c r="E283" s="46">
        <f t="shared" si="4"/>
        <v>226800</v>
      </c>
    </row>
    <row r="284" spans="1:5" x14ac:dyDescent="0.25">
      <c r="A284" s="47">
        <v>2141601109</v>
      </c>
      <c r="B284" t="s">
        <v>2588</v>
      </c>
      <c r="C284" s="46">
        <v>0</v>
      </c>
      <c r="D284" s="46">
        <v>809600</v>
      </c>
      <c r="E284" s="46">
        <f t="shared" si="4"/>
        <v>809600</v>
      </c>
    </row>
    <row r="285" spans="1:5" x14ac:dyDescent="0.25">
      <c r="A285" s="47">
        <v>2141701150</v>
      </c>
      <c r="B285" t="s">
        <v>2589</v>
      </c>
      <c r="C285" s="46">
        <v>0</v>
      </c>
      <c r="D285" s="46">
        <v>63000</v>
      </c>
      <c r="E285" s="46">
        <f t="shared" si="4"/>
        <v>63000</v>
      </c>
    </row>
    <row r="286" spans="1:5" x14ac:dyDescent="0.25">
      <c r="A286" s="47">
        <v>2141801191</v>
      </c>
      <c r="B286" t="s">
        <v>2590</v>
      </c>
      <c r="C286" s="46">
        <v>0</v>
      </c>
      <c r="D286" s="46">
        <v>563200</v>
      </c>
      <c r="E286" s="46">
        <f t="shared" si="4"/>
        <v>563200</v>
      </c>
    </row>
    <row r="287" spans="1:5" x14ac:dyDescent="0.25">
      <c r="A287" s="47">
        <v>2141901133</v>
      </c>
      <c r="B287" t="s">
        <v>2591</v>
      </c>
      <c r="C287" s="46">
        <v>0</v>
      </c>
      <c r="D287" s="46">
        <v>1506600</v>
      </c>
      <c r="E287" s="46">
        <f t="shared" si="4"/>
        <v>1506600</v>
      </c>
    </row>
    <row r="288" spans="1:5" x14ac:dyDescent="0.25">
      <c r="A288" s="47">
        <v>2142101139</v>
      </c>
      <c r="B288" t="s">
        <v>2592</v>
      </c>
      <c r="C288" s="46">
        <v>0</v>
      </c>
      <c r="D288" s="46">
        <v>1290200</v>
      </c>
      <c r="E288" s="46">
        <f t="shared" si="4"/>
        <v>1290200</v>
      </c>
    </row>
    <row r="289" spans="1:5" x14ac:dyDescent="0.25">
      <c r="A289" s="47">
        <v>2142001197</v>
      </c>
      <c r="B289" t="s">
        <v>2593</v>
      </c>
      <c r="C289" s="46">
        <v>0</v>
      </c>
      <c r="D289" s="46">
        <v>176000</v>
      </c>
      <c r="E289" s="46">
        <f t="shared" si="4"/>
        <v>176000</v>
      </c>
    </row>
    <row r="290" spans="1:5" x14ac:dyDescent="0.25">
      <c r="A290" s="47">
        <v>2142201180</v>
      </c>
      <c r="B290" t="s">
        <v>2594</v>
      </c>
      <c r="C290" s="46">
        <v>0</v>
      </c>
      <c r="D290" s="46">
        <v>201600</v>
      </c>
      <c r="E290" s="46">
        <f t="shared" si="4"/>
        <v>201600</v>
      </c>
    </row>
    <row r="291" spans="1:5" x14ac:dyDescent="0.25">
      <c r="A291" s="47">
        <v>2150101195</v>
      </c>
      <c r="B291" t="s">
        <v>2595</v>
      </c>
      <c r="C291" s="46">
        <v>0</v>
      </c>
      <c r="D291" s="46">
        <v>1056000</v>
      </c>
      <c r="E291" s="46">
        <f t="shared" si="4"/>
        <v>1056000</v>
      </c>
    </row>
    <row r="292" spans="1:5" x14ac:dyDescent="0.25">
      <c r="A292" s="47">
        <v>2150201137</v>
      </c>
      <c r="B292" t="s">
        <v>2596</v>
      </c>
      <c r="C292" s="46">
        <v>0</v>
      </c>
      <c r="D292" s="46">
        <v>528000</v>
      </c>
      <c r="E292" s="46">
        <f t="shared" si="4"/>
        <v>528000</v>
      </c>
    </row>
    <row r="293" spans="1:5" x14ac:dyDescent="0.25">
      <c r="A293" s="47">
        <v>2150301178</v>
      </c>
      <c r="B293" t="s">
        <v>2597</v>
      </c>
      <c r="C293" s="46">
        <v>0</v>
      </c>
      <c r="D293" s="46">
        <v>246400</v>
      </c>
      <c r="E293" s="46">
        <f t="shared" si="4"/>
        <v>246400</v>
      </c>
    </row>
    <row r="294" spans="1:5" x14ac:dyDescent="0.25">
      <c r="A294" s="47">
        <v>2150401120</v>
      </c>
      <c r="B294" t="s">
        <v>2598</v>
      </c>
      <c r="C294" s="46">
        <v>0</v>
      </c>
      <c r="D294" s="46">
        <v>2112000</v>
      </c>
      <c r="E294" s="46">
        <f t="shared" si="4"/>
        <v>2112000</v>
      </c>
    </row>
    <row r="295" spans="1:5" x14ac:dyDescent="0.25">
      <c r="A295" s="47">
        <v>2150402167</v>
      </c>
      <c r="B295" t="s">
        <v>2599</v>
      </c>
      <c r="C295" s="46">
        <v>0</v>
      </c>
      <c r="D295" s="46">
        <v>2886400</v>
      </c>
      <c r="E295" s="46">
        <f t="shared" si="4"/>
        <v>2886400</v>
      </c>
    </row>
    <row r="296" spans="1:5" x14ac:dyDescent="0.25">
      <c r="A296" s="47">
        <v>3150403138</v>
      </c>
      <c r="B296" t="s">
        <v>2600</v>
      </c>
      <c r="C296" s="46">
        <v>0</v>
      </c>
      <c r="D296" s="46">
        <v>0</v>
      </c>
      <c r="E296" s="46">
        <f t="shared" si="4"/>
        <v>0</v>
      </c>
    </row>
    <row r="297" spans="1:5" x14ac:dyDescent="0.25">
      <c r="A297" s="47">
        <v>2160204111</v>
      </c>
      <c r="B297" t="s">
        <v>2601</v>
      </c>
      <c r="C297" s="46">
        <v>0</v>
      </c>
      <c r="D297" s="46">
        <v>0</v>
      </c>
      <c r="E297" s="46">
        <f t="shared" si="4"/>
        <v>0</v>
      </c>
    </row>
    <row r="298" spans="1:5" x14ac:dyDescent="0.25">
      <c r="A298" s="47">
        <v>2160301110</v>
      </c>
      <c r="B298" t="s">
        <v>2602</v>
      </c>
      <c r="C298" s="46">
        <v>1400000</v>
      </c>
      <c r="D298" s="46">
        <v>0</v>
      </c>
      <c r="E298" s="46">
        <f t="shared" si="4"/>
        <v>-1400000</v>
      </c>
    </row>
    <row r="299" spans="1:5" x14ac:dyDescent="0.25">
      <c r="A299" s="47">
        <v>2160304152</v>
      </c>
      <c r="B299" t="s">
        <v>2603</v>
      </c>
      <c r="C299" s="46">
        <v>0</v>
      </c>
      <c r="D299" s="46">
        <v>0</v>
      </c>
      <c r="E299" s="46">
        <f t="shared" si="4"/>
        <v>0</v>
      </c>
    </row>
    <row r="300" spans="1:5" x14ac:dyDescent="0.25">
      <c r="A300" s="47">
        <v>2280404185</v>
      </c>
      <c r="B300" t="s">
        <v>2604</v>
      </c>
      <c r="C300" s="46">
        <v>1550000</v>
      </c>
      <c r="D300" s="46">
        <v>0</v>
      </c>
      <c r="E300" s="46">
        <f t="shared" si="4"/>
        <v>-1550000</v>
      </c>
    </row>
    <row r="301" spans="1:5" x14ac:dyDescent="0.25">
      <c r="A301" s="47">
        <v>2160401151</v>
      </c>
      <c r="B301" t="s">
        <v>2605</v>
      </c>
      <c r="C301" s="46">
        <v>0</v>
      </c>
      <c r="D301" s="46">
        <v>0</v>
      </c>
      <c r="E301" s="46">
        <f t="shared" si="4"/>
        <v>0</v>
      </c>
    </row>
    <row r="302" spans="1:5" x14ac:dyDescent="0.25">
      <c r="A302" s="47">
        <v>2170101158</v>
      </c>
      <c r="B302" t="s">
        <v>2606</v>
      </c>
      <c r="C302" s="46">
        <v>0</v>
      </c>
      <c r="D302" s="46">
        <v>0</v>
      </c>
      <c r="E302" s="46">
        <f t="shared" si="4"/>
        <v>0</v>
      </c>
    </row>
    <row r="303" spans="1:5" x14ac:dyDescent="0.25">
      <c r="A303" s="47">
        <v>3170102129</v>
      </c>
      <c r="B303" t="s">
        <v>2607</v>
      </c>
      <c r="C303" s="46">
        <v>0</v>
      </c>
      <c r="D303" s="46">
        <v>163800</v>
      </c>
      <c r="E303" s="46">
        <f t="shared" si="4"/>
        <v>163800</v>
      </c>
    </row>
    <row r="304" spans="1:5" x14ac:dyDescent="0.25">
      <c r="A304" s="47">
        <v>2170201100</v>
      </c>
      <c r="B304" t="s">
        <v>2608</v>
      </c>
      <c r="C304" s="46">
        <v>0</v>
      </c>
      <c r="D304" s="46">
        <v>113400</v>
      </c>
      <c r="E304" s="46">
        <f t="shared" si="4"/>
        <v>113400</v>
      </c>
    </row>
    <row r="305" spans="1:5" x14ac:dyDescent="0.25">
      <c r="A305" s="47">
        <v>2170301141</v>
      </c>
      <c r="B305" t="s">
        <v>2609</v>
      </c>
      <c r="C305" s="46">
        <v>0</v>
      </c>
      <c r="D305" s="46">
        <v>123200</v>
      </c>
      <c r="E305" s="46">
        <f t="shared" si="4"/>
        <v>123200</v>
      </c>
    </row>
    <row r="306" spans="1:5" x14ac:dyDescent="0.25">
      <c r="A306" s="47">
        <v>3170502194</v>
      </c>
      <c r="B306" t="s">
        <v>2610</v>
      </c>
      <c r="C306" s="46">
        <v>0</v>
      </c>
      <c r="D306" s="46">
        <v>189000</v>
      </c>
      <c r="E306" s="46">
        <f t="shared" si="4"/>
        <v>189000</v>
      </c>
    </row>
    <row r="307" spans="1:5" x14ac:dyDescent="0.25">
      <c r="A307" s="47">
        <v>2170501124</v>
      </c>
      <c r="B307" t="s">
        <v>2611</v>
      </c>
      <c r="C307" s="46">
        <v>0</v>
      </c>
      <c r="D307" s="46">
        <v>0</v>
      </c>
      <c r="E307" s="46">
        <f t="shared" si="4"/>
        <v>0</v>
      </c>
    </row>
    <row r="308" spans="1:5" x14ac:dyDescent="0.25">
      <c r="A308" s="47">
        <v>2170401182</v>
      </c>
      <c r="B308" t="s">
        <v>2612</v>
      </c>
      <c r="C308" s="46">
        <v>0</v>
      </c>
      <c r="D308" s="46">
        <v>100800</v>
      </c>
      <c r="E308" s="46">
        <f t="shared" si="4"/>
        <v>100800</v>
      </c>
    </row>
    <row r="309" spans="1:5" x14ac:dyDescent="0.25">
      <c r="A309" s="47">
        <v>2170601165</v>
      </c>
      <c r="B309" t="s">
        <v>2613</v>
      </c>
      <c r="C309" s="46">
        <v>0</v>
      </c>
      <c r="D309" s="46">
        <v>400050</v>
      </c>
      <c r="E309" s="46">
        <f t="shared" si="4"/>
        <v>400050</v>
      </c>
    </row>
    <row r="310" spans="1:5" x14ac:dyDescent="0.25">
      <c r="A310" s="47">
        <v>2180101189</v>
      </c>
      <c r="B310" t="s">
        <v>2614</v>
      </c>
      <c r="C310" s="46">
        <v>0</v>
      </c>
      <c r="D310" s="46">
        <v>157600</v>
      </c>
      <c r="E310" s="46">
        <f t="shared" si="4"/>
        <v>157600</v>
      </c>
    </row>
    <row r="311" spans="1:5" x14ac:dyDescent="0.25">
      <c r="A311" s="47">
        <v>2180201131</v>
      </c>
      <c r="B311" t="s">
        <v>2615</v>
      </c>
      <c r="C311" s="46">
        <v>0</v>
      </c>
      <c r="D311" s="46">
        <v>384000</v>
      </c>
      <c r="E311" s="46">
        <f t="shared" si="4"/>
        <v>384000</v>
      </c>
    </row>
    <row r="312" spans="1:5" x14ac:dyDescent="0.25">
      <c r="A312" s="47">
        <v>2180301172</v>
      </c>
      <c r="B312" t="s">
        <v>2616</v>
      </c>
      <c r="C312" s="46">
        <v>0</v>
      </c>
      <c r="D312" s="46">
        <v>2268000</v>
      </c>
      <c r="E312" s="46">
        <f t="shared" si="4"/>
        <v>2268000</v>
      </c>
    </row>
    <row r="313" spans="1:5" x14ac:dyDescent="0.25">
      <c r="A313" s="47">
        <v>2180401114</v>
      </c>
      <c r="B313" t="s">
        <v>2617</v>
      </c>
      <c r="C313" s="46">
        <v>0</v>
      </c>
      <c r="D313" s="46">
        <v>1536000</v>
      </c>
      <c r="E313" s="46">
        <f t="shared" si="4"/>
        <v>1536000</v>
      </c>
    </row>
    <row r="314" spans="1:5" x14ac:dyDescent="0.25">
      <c r="A314" s="47">
        <v>2180501155</v>
      </c>
      <c r="B314" t="s">
        <v>2618</v>
      </c>
      <c r="C314" s="46">
        <v>0</v>
      </c>
      <c r="D314" s="46">
        <v>900</v>
      </c>
      <c r="E314" s="46">
        <f t="shared" si="4"/>
        <v>900</v>
      </c>
    </row>
    <row r="315" spans="1:5" x14ac:dyDescent="0.25">
      <c r="A315" s="47">
        <v>2180502103</v>
      </c>
      <c r="B315" t="s">
        <v>2619</v>
      </c>
      <c r="C315" s="46">
        <v>0</v>
      </c>
      <c r="D315" s="46">
        <v>651800</v>
      </c>
      <c r="E315" s="46">
        <f t="shared" si="4"/>
        <v>651800</v>
      </c>
    </row>
    <row r="316" spans="1:5" x14ac:dyDescent="0.25">
      <c r="A316" s="47">
        <v>2180503150</v>
      </c>
      <c r="B316" t="s">
        <v>2620</v>
      </c>
      <c r="C316" s="46">
        <v>0</v>
      </c>
      <c r="D316" s="46">
        <v>771600</v>
      </c>
      <c r="E316" s="46">
        <f t="shared" si="4"/>
        <v>771600</v>
      </c>
    </row>
    <row r="317" spans="1:5" x14ac:dyDescent="0.25">
      <c r="A317" s="47">
        <v>2180601196</v>
      </c>
      <c r="B317" t="s">
        <v>2621</v>
      </c>
      <c r="C317" s="46">
        <v>0</v>
      </c>
      <c r="D317" s="46">
        <v>508800</v>
      </c>
      <c r="E317" s="46">
        <f t="shared" si="4"/>
        <v>508800</v>
      </c>
    </row>
    <row r="318" spans="1:5" x14ac:dyDescent="0.25">
      <c r="A318" s="47">
        <v>3180504121</v>
      </c>
      <c r="B318" t="s">
        <v>2622</v>
      </c>
      <c r="C318" s="46">
        <v>0</v>
      </c>
      <c r="D318" s="46">
        <v>0</v>
      </c>
      <c r="E318" s="46">
        <f t="shared" si="4"/>
        <v>0</v>
      </c>
    </row>
    <row r="319" spans="1:5" x14ac:dyDescent="0.25">
      <c r="A319" s="47">
        <v>2180701138</v>
      </c>
      <c r="B319" t="s">
        <v>2623</v>
      </c>
      <c r="C319" s="46">
        <v>0</v>
      </c>
      <c r="D319" s="46">
        <v>1843600</v>
      </c>
      <c r="E319" s="46">
        <f t="shared" si="4"/>
        <v>1843600</v>
      </c>
    </row>
    <row r="320" spans="1:5" x14ac:dyDescent="0.25">
      <c r="A320" s="47">
        <v>2180801179</v>
      </c>
      <c r="B320" t="s">
        <v>2624</v>
      </c>
      <c r="C320" s="46">
        <v>0</v>
      </c>
      <c r="D320" s="46">
        <v>537600</v>
      </c>
      <c r="E320" s="46">
        <f t="shared" si="4"/>
        <v>537600</v>
      </c>
    </row>
    <row r="321" spans="1:5" x14ac:dyDescent="0.25">
      <c r="A321" s="47">
        <v>2180901121</v>
      </c>
      <c r="B321" t="s">
        <v>2625</v>
      </c>
      <c r="C321" s="46">
        <v>0</v>
      </c>
      <c r="D321" s="46">
        <v>640000</v>
      </c>
      <c r="E321" s="46">
        <f t="shared" si="4"/>
        <v>640000</v>
      </c>
    </row>
    <row r="322" spans="1:5" x14ac:dyDescent="0.25">
      <c r="A322" s="47">
        <v>2181001185</v>
      </c>
      <c r="B322" t="s">
        <v>2626</v>
      </c>
      <c r="C322" s="46">
        <v>0</v>
      </c>
      <c r="D322" s="46">
        <v>512000</v>
      </c>
      <c r="E322" s="46">
        <f t="shared" si="4"/>
        <v>512000</v>
      </c>
    </row>
    <row r="323" spans="1:5" x14ac:dyDescent="0.25">
      <c r="A323" s="47">
        <v>2181101127</v>
      </c>
      <c r="B323" t="s">
        <v>2627</v>
      </c>
      <c r="C323" s="46">
        <v>0</v>
      </c>
      <c r="D323" s="46">
        <v>1234600</v>
      </c>
      <c r="E323" s="46">
        <f t="shared" ref="E323:E386" si="5">+D323-C323</f>
        <v>1234600</v>
      </c>
    </row>
    <row r="324" spans="1:5" x14ac:dyDescent="0.25">
      <c r="A324" s="47">
        <v>2181201168</v>
      </c>
      <c r="B324" t="s">
        <v>2628</v>
      </c>
      <c r="C324" s="46">
        <v>0</v>
      </c>
      <c r="D324" s="46">
        <v>460800</v>
      </c>
      <c r="E324" s="46">
        <f t="shared" si="5"/>
        <v>460800</v>
      </c>
    </row>
    <row r="325" spans="1:5" x14ac:dyDescent="0.25">
      <c r="A325" s="47">
        <v>2181202116</v>
      </c>
      <c r="B325" t="s">
        <v>2629</v>
      </c>
      <c r="C325" s="46">
        <v>0</v>
      </c>
      <c r="D325" s="46">
        <v>1075200</v>
      </c>
      <c r="E325" s="46">
        <f t="shared" si="5"/>
        <v>1075200</v>
      </c>
    </row>
    <row r="326" spans="1:5" x14ac:dyDescent="0.25">
      <c r="A326" s="47">
        <v>2181501192</v>
      </c>
      <c r="B326" t="s">
        <v>2630</v>
      </c>
      <c r="C326" s="46">
        <v>0</v>
      </c>
      <c r="D326" s="46">
        <v>384000</v>
      </c>
      <c r="E326" s="46">
        <f t="shared" si="5"/>
        <v>384000</v>
      </c>
    </row>
    <row r="327" spans="1:5" x14ac:dyDescent="0.25">
      <c r="A327" s="47">
        <v>2181601134</v>
      </c>
      <c r="B327" t="s">
        <v>2631</v>
      </c>
      <c r="C327" s="46">
        <v>0</v>
      </c>
      <c r="D327" s="46">
        <v>230400</v>
      </c>
      <c r="E327" s="46">
        <f t="shared" si="5"/>
        <v>230400</v>
      </c>
    </row>
    <row r="328" spans="1:5" x14ac:dyDescent="0.25">
      <c r="A328" s="47">
        <v>2181301110</v>
      </c>
      <c r="B328" t="s">
        <v>2632</v>
      </c>
      <c r="C328" s="46">
        <v>0</v>
      </c>
      <c r="D328" s="46">
        <v>1100800</v>
      </c>
      <c r="E328" s="46">
        <f t="shared" si="5"/>
        <v>1100800</v>
      </c>
    </row>
    <row r="329" spans="1:5" x14ac:dyDescent="0.25">
      <c r="A329" s="47">
        <v>2181302157</v>
      </c>
      <c r="B329" t="s">
        <v>2633</v>
      </c>
      <c r="C329" s="46">
        <v>0</v>
      </c>
      <c r="D329" s="46">
        <v>1203200</v>
      </c>
      <c r="E329" s="46">
        <f t="shared" si="5"/>
        <v>1203200</v>
      </c>
    </row>
    <row r="330" spans="1:5" x14ac:dyDescent="0.25">
      <c r="A330" s="47">
        <v>3181303128</v>
      </c>
      <c r="B330" t="s">
        <v>2634</v>
      </c>
      <c r="C330" s="46">
        <v>0</v>
      </c>
      <c r="D330" s="46">
        <v>0</v>
      </c>
      <c r="E330" s="46">
        <f t="shared" si="5"/>
        <v>0</v>
      </c>
    </row>
    <row r="331" spans="1:5" x14ac:dyDescent="0.25">
      <c r="A331" s="47">
        <v>2181401151</v>
      </c>
      <c r="B331" t="s">
        <v>2635</v>
      </c>
      <c r="C331" s="46">
        <v>0</v>
      </c>
      <c r="D331" s="46">
        <v>896000</v>
      </c>
      <c r="E331" s="46">
        <f t="shared" si="5"/>
        <v>896000</v>
      </c>
    </row>
    <row r="332" spans="1:5" x14ac:dyDescent="0.25">
      <c r="A332" s="47">
        <v>2190101121</v>
      </c>
      <c r="B332" t="s">
        <v>2636</v>
      </c>
      <c r="C332" s="46">
        <v>0</v>
      </c>
      <c r="D332" s="46">
        <v>17063600</v>
      </c>
      <c r="E332" s="46">
        <f t="shared" si="5"/>
        <v>17063600</v>
      </c>
    </row>
    <row r="333" spans="1:5" x14ac:dyDescent="0.25">
      <c r="A333" s="47">
        <v>2190201162</v>
      </c>
      <c r="B333" t="s">
        <v>2637</v>
      </c>
      <c r="C333" s="46">
        <v>0</v>
      </c>
      <c r="D333" s="46">
        <v>320000</v>
      </c>
      <c r="E333" s="46">
        <f t="shared" si="5"/>
        <v>320000</v>
      </c>
    </row>
    <row r="334" spans="1:5" x14ac:dyDescent="0.25">
      <c r="A334" s="47">
        <v>2190301104</v>
      </c>
      <c r="B334" t="s">
        <v>2638</v>
      </c>
      <c r="C334" s="46">
        <v>0</v>
      </c>
      <c r="D334" s="46">
        <v>268800</v>
      </c>
      <c r="E334" s="46">
        <f t="shared" si="5"/>
        <v>268800</v>
      </c>
    </row>
    <row r="335" spans="1:5" x14ac:dyDescent="0.25">
      <c r="A335" s="47">
        <v>2190401145</v>
      </c>
      <c r="B335" t="s">
        <v>2639</v>
      </c>
      <c r="C335" s="46">
        <v>0</v>
      </c>
      <c r="D335" s="46">
        <v>243200</v>
      </c>
      <c r="E335" s="46">
        <f t="shared" si="5"/>
        <v>243200</v>
      </c>
    </row>
    <row r="336" spans="1:5" x14ac:dyDescent="0.25">
      <c r="A336" s="47">
        <v>3190703187</v>
      </c>
      <c r="B336" t="s">
        <v>2640</v>
      </c>
      <c r="C336" s="46">
        <v>1550000</v>
      </c>
      <c r="D336" s="46">
        <v>0</v>
      </c>
      <c r="E336" s="46">
        <f t="shared" si="5"/>
        <v>-1550000</v>
      </c>
    </row>
    <row r="337" spans="1:5" x14ac:dyDescent="0.25">
      <c r="A337" s="47">
        <v>2190501186</v>
      </c>
      <c r="B337" t="s">
        <v>2641</v>
      </c>
      <c r="C337" s="46">
        <v>0</v>
      </c>
      <c r="D337" s="46">
        <v>345600</v>
      </c>
      <c r="E337" s="46">
        <f t="shared" si="5"/>
        <v>345600</v>
      </c>
    </row>
    <row r="338" spans="1:5" x14ac:dyDescent="0.25">
      <c r="A338" s="47">
        <v>2190601128</v>
      </c>
      <c r="B338" t="s">
        <v>2642</v>
      </c>
      <c r="C338" s="46">
        <v>0</v>
      </c>
      <c r="D338" s="46">
        <v>460800</v>
      </c>
      <c r="E338" s="46">
        <f t="shared" si="5"/>
        <v>460800</v>
      </c>
    </row>
    <row r="339" spans="1:5" x14ac:dyDescent="0.25">
      <c r="A339" s="47">
        <v>2190602175</v>
      </c>
      <c r="B339" t="s">
        <v>2643</v>
      </c>
      <c r="C339" s="46">
        <v>0</v>
      </c>
      <c r="D339" s="46">
        <v>20309400</v>
      </c>
      <c r="E339" s="46">
        <f t="shared" si="5"/>
        <v>20309400</v>
      </c>
    </row>
    <row r="340" spans="1:5" x14ac:dyDescent="0.25">
      <c r="A340" s="47">
        <v>3190603146</v>
      </c>
      <c r="B340" t="s">
        <v>2644</v>
      </c>
      <c r="C340" s="46">
        <v>0</v>
      </c>
      <c r="D340" s="46">
        <v>0</v>
      </c>
      <c r="E340" s="46">
        <f t="shared" si="5"/>
        <v>0</v>
      </c>
    </row>
    <row r="341" spans="1:5" x14ac:dyDescent="0.25">
      <c r="A341" s="47">
        <v>2190701169</v>
      </c>
      <c r="B341" t="s">
        <v>2645</v>
      </c>
      <c r="C341" s="46">
        <v>0</v>
      </c>
      <c r="D341" s="46">
        <v>3290400</v>
      </c>
      <c r="E341" s="46">
        <f t="shared" si="5"/>
        <v>3290400</v>
      </c>
    </row>
    <row r="342" spans="1:5" x14ac:dyDescent="0.25">
      <c r="A342" s="47">
        <v>2190801111</v>
      </c>
      <c r="B342" t="s">
        <v>2646</v>
      </c>
      <c r="C342" s="46">
        <v>0</v>
      </c>
      <c r="D342" s="46">
        <v>153600</v>
      </c>
      <c r="E342" s="46">
        <f t="shared" si="5"/>
        <v>153600</v>
      </c>
    </row>
    <row r="343" spans="1:5" x14ac:dyDescent="0.25">
      <c r="A343" s="47">
        <v>2190901152</v>
      </c>
      <c r="B343" t="s">
        <v>2647</v>
      </c>
      <c r="C343" s="46">
        <v>0</v>
      </c>
      <c r="D343" s="46">
        <v>256000</v>
      </c>
      <c r="E343" s="46">
        <f t="shared" si="5"/>
        <v>256000</v>
      </c>
    </row>
    <row r="344" spans="1:5" x14ac:dyDescent="0.25">
      <c r="A344" s="47">
        <v>2200101168</v>
      </c>
      <c r="B344" t="s">
        <v>2648</v>
      </c>
      <c r="C344" s="46">
        <v>0</v>
      </c>
      <c r="D344" s="46">
        <v>75600</v>
      </c>
      <c r="E344" s="46">
        <f t="shared" si="5"/>
        <v>75600</v>
      </c>
    </row>
    <row r="345" spans="1:5" x14ac:dyDescent="0.25">
      <c r="A345" s="47">
        <v>2200201110</v>
      </c>
      <c r="B345" t="s">
        <v>2649</v>
      </c>
      <c r="C345" s="46">
        <v>0</v>
      </c>
      <c r="D345" s="46">
        <v>378000</v>
      </c>
      <c r="E345" s="46">
        <f t="shared" si="5"/>
        <v>378000</v>
      </c>
    </row>
    <row r="346" spans="1:5" x14ac:dyDescent="0.25">
      <c r="A346" s="47">
        <v>3200201133</v>
      </c>
      <c r="B346" t="s">
        <v>2650</v>
      </c>
      <c r="C346" s="46">
        <v>0</v>
      </c>
      <c r="D346" s="46">
        <v>0</v>
      </c>
      <c r="E346" s="46">
        <f t="shared" si="5"/>
        <v>0</v>
      </c>
    </row>
    <row r="347" spans="1:5" x14ac:dyDescent="0.25">
      <c r="A347" s="47">
        <v>2200301151</v>
      </c>
      <c r="B347" t="s">
        <v>2651</v>
      </c>
      <c r="C347" s="46">
        <v>0</v>
      </c>
      <c r="D347" s="46">
        <v>706400</v>
      </c>
      <c r="E347" s="46">
        <f t="shared" si="5"/>
        <v>706400</v>
      </c>
    </row>
    <row r="348" spans="1:5" x14ac:dyDescent="0.25">
      <c r="A348" s="47">
        <v>2200401192</v>
      </c>
      <c r="B348" t="s">
        <v>2652</v>
      </c>
      <c r="C348" s="46">
        <v>0</v>
      </c>
      <c r="D348" s="46">
        <v>2082750</v>
      </c>
      <c r="E348" s="46">
        <f t="shared" si="5"/>
        <v>2082750</v>
      </c>
    </row>
    <row r="349" spans="1:5" x14ac:dyDescent="0.25">
      <c r="A349" s="47">
        <v>2200501134</v>
      </c>
      <c r="B349" t="s">
        <v>2653</v>
      </c>
      <c r="C349" s="46">
        <v>0</v>
      </c>
      <c r="D349" s="46">
        <v>176400</v>
      </c>
      <c r="E349" s="46">
        <f t="shared" si="5"/>
        <v>176400</v>
      </c>
    </row>
    <row r="350" spans="1:5" x14ac:dyDescent="0.25">
      <c r="A350" s="47">
        <v>2210101100</v>
      </c>
      <c r="B350" t="s">
        <v>2654</v>
      </c>
      <c r="C350" s="46">
        <v>0</v>
      </c>
      <c r="D350" s="46">
        <v>126000</v>
      </c>
      <c r="E350" s="46">
        <f t="shared" si="5"/>
        <v>126000</v>
      </c>
    </row>
    <row r="351" spans="1:5" x14ac:dyDescent="0.25">
      <c r="A351" s="47">
        <v>2210201141</v>
      </c>
      <c r="B351" t="s">
        <v>2655</v>
      </c>
      <c r="C351" s="46">
        <v>0</v>
      </c>
      <c r="D351" s="46">
        <v>138600</v>
      </c>
      <c r="E351" s="46">
        <f t="shared" si="5"/>
        <v>138600</v>
      </c>
    </row>
    <row r="352" spans="1:5" x14ac:dyDescent="0.25">
      <c r="A352" s="47">
        <v>2210301182</v>
      </c>
      <c r="B352" t="s">
        <v>2656</v>
      </c>
      <c r="C352" s="46">
        <v>0</v>
      </c>
      <c r="D352" s="46">
        <v>163800</v>
      </c>
      <c r="E352" s="46">
        <f t="shared" si="5"/>
        <v>163800</v>
      </c>
    </row>
    <row r="353" spans="1:5" x14ac:dyDescent="0.25">
      <c r="A353" s="47">
        <v>2210401124</v>
      </c>
      <c r="B353" t="s">
        <v>2657</v>
      </c>
      <c r="C353" s="46">
        <v>0</v>
      </c>
      <c r="D353" s="46">
        <v>113400</v>
      </c>
      <c r="E353" s="46">
        <f t="shared" si="5"/>
        <v>113400</v>
      </c>
    </row>
    <row r="354" spans="1:5" x14ac:dyDescent="0.25">
      <c r="A354" s="47">
        <v>2210601107</v>
      </c>
      <c r="B354" t="s">
        <v>2658</v>
      </c>
      <c r="C354" s="46">
        <v>0</v>
      </c>
      <c r="D354" s="46">
        <v>138600</v>
      </c>
      <c r="E354" s="46">
        <f t="shared" si="5"/>
        <v>138600</v>
      </c>
    </row>
    <row r="355" spans="1:5" x14ac:dyDescent="0.25">
      <c r="A355" s="47">
        <v>2210501165</v>
      </c>
      <c r="B355" t="s">
        <v>2659</v>
      </c>
      <c r="C355" s="46">
        <v>0</v>
      </c>
      <c r="D355" s="46">
        <v>0</v>
      </c>
      <c r="E355" s="46">
        <f t="shared" si="5"/>
        <v>0</v>
      </c>
    </row>
    <row r="356" spans="1:5" x14ac:dyDescent="0.25">
      <c r="A356" s="47">
        <v>2210502113</v>
      </c>
      <c r="B356" t="s">
        <v>2660</v>
      </c>
      <c r="C356" s="46">
        <v>0</v>
      </c>
      <c r="D356" s="46">
        <v>546300</v>
      </c>
      <c r="E356" s="46">
        <f t="shared" si="5"/>
        <v>546300</v>
      </c>
    </row>
    <row r="357" spans="1:5" x14ac:dyDescent="0.25">
      <c r="A357" s="47">
        <v>2210701148</v>
      </c>
      <c r="B357" t="s">
        <v>2661</v>
      </c>
      <c r="C357" s="46">
        <v>0</v>
      </c>
      <c r="D357" s="46">
        <v>256000</v>
      </c>
      <c r="E357" s="46">
        <f t="shared" si="5"/>
        <v>256000</v>
      </c>
    </row>
    <row r="358" spans="1:5" x14ac:dyDescent="0.25">
      <c r="A358" s="47">
        <v>2210702195</v>
      </c>
      <c r="B358" t="s">
        <v>2662</v>
      </c>
      <c r="C358" s="46">
        <v>0</v>
      </c>
      <c r="D358" s="46">
        <v>252000</v>
      </c>
      <c r="E358" s="46">
        <f t="shared" si="5"/>
        <v>252000</v>
      </c>
    </row>
    <row r="359" spans="1:5" x14ac:dyDescent="0.25">
      <c r="A359" s="47">
        <v>3210703166</v>
      </c>
      <c r="B359" t="s">
        <v>2663</v>
      </c>
      <c r="C359" s="46">
        <v>0</v>
      </c>
      <c r="D359" s="46">
        <v>0</v>
      </c>
      <c r="E359" s="46">
        <f t="shared" si="5"/>
        <v>0</v>
      </c>
    </row>
    <row r="360" spans="1:5" x14ac:dyDescent="0.25">
      <c r="A360" s="47">
        <v>2210801189</v>
      </c>
      <c r="B360" t="s">
        <v>2664</v>
      </c>
      <c r="C360" s="46">
        <v>25200</v>
      </c>
      <c r="D360" s="46">
        <v>0</v>
      </c>
      <c r="E360" s="46">
        <f t="shared" si="5"/>
        <v>-25200</v>
      </c>
    </row>
    <row r="361" spans="1:5" x14ac:dyDescent="0.25">
      <c r="A361" s="47">
        <v>2210901131</v>
      </c>
      <c r="B361" t="s">
        <v>2665</v>
      </c>
      <c r="C361" s="46">
        <v>0</v>
      </c>
      <c r="D361" s="46">
        <v>1054200</v>
      </c>
      <c r="E361" s="46">
        <f t="shared" si="5"/>
        <v>1054200</v>
      </c>
    </row>
    <row r="362" spans="1:5" x14ac:dyDescent="0.25">
      <c r="A362" s="47">
        <v>2220101131</v>
      </c>
      <c r="B362" t="s">
        <v>2666</v>
      </c>
      <c r="C362" s="46">
        <v>634800</v>
      </c>
      <c r="D362" s="46">
        <v>0</v>
      </c>
      <c r="E362" s="46">
        <f t="shared" si="5"/>
        <v>-634800</v>
      </c>
    </row>
    <row r="363" spans="1:5" x14ac:dyDescent="0.25">
      <c r="A363" s="47">
        <v>2220201172</v>
      </c>
      <c r="B363" t="s">
        <v>2667</v>
      </c>
      <c r="C363" s="46">
        <v>0</v>
      </c>
      <c r="D363" s="46">
        <v>563200</v>
      </c>
      <c r="E363" s="46">
        <f t="shared" si="5"/>
        <v>563200</v>
      </c>
    </row>
    <row r="364" spans="1:5" x14ac:dyDescent="0.25">
      <c r="A364" s="47">
        <v>2220301114</v>
      </c>
      <c r="B364" t="s">
        <v>2668</v>
      </c>
      <c r="C364" s="46">
        <v>0</v>
      </c>
      <c r="D364" s="46">
        <v>2252800</v>
      </c>
      <c r="E364" s="46">
        <f t="shared" si="5"/>
        <v>2252800</v>
      </c>
    </row>
    <row r="365" spans="1:5" x14ac:dyDescent="0.25">
      <c r="A365" s="47">
        <v>3220302184</v>
      </c>
      <c r="B365" t="s">
        <v>2669</v>
      </c>
      <c r="C365" s="46">
        <v>0</v>
      </c>
      <c r="D365" s="46">
        <v>0</v>
      </c>
      <c r="E365" s="46">
        <f t="shared" si="5"/>
        <v>0</v>
      </c>
    </row>
    <row r="366" spans="1:5" x14ac:dyDescent="0.25">
      <c r="A366" s="47">
        <v>2220401155</v>
      </c>
      <c r="B366" t="s">
        <v>2670</v>
      </c>
      <c r="C366" s="46">
        <v>0</v>
      </c>
      <c r="D366" s="46">
        <v>352000</v>
      </c>
      <c r="E366" s="46">
        <f t="shared" si="5"/>
        <v>352000</v>
      </c>
    </row>
    <row r="367" spans="1:5" x14ac:dyDescent="0.25">
      <c r="A367" s="47">
        <v>2220501196</v>
      </c>
      <c r="B367" t="s">
        <v>2671</v>
      </c>
      <c r="C367" s="46">
        <v>0</v>
      </c>
      <c r="D367" s="46">
        <v>563200</v>
      </c>
      <c r="E367" s="46">
        <f t="shared" si="5"/>
        <v>563200</v>
      </c>
    </row>
    <row r="368" spans="1:5" x14ac:dyDescent="0.25">
      <c r="A368" s="47">
        <v>2220601138</v>
      </c>
      <c r="B368" t="s">
        <v>2672</v>
      </c>
      <c r="C368" s="46">
        <v>0</v>
      </c>
      <c r="D368" s="46">
        <v>1443200</v>
      </c>
      <c r="E368" s="46">
        <f t="shared" si="5"/>
        <v>1443200</v>
      </c>
    </row>
    <row r="369" spans="1:5" x14ac:dyDescent="0.25">
      <c r="A369" s="47">
        <v>3220601161</v>
      </c>
      <c r="B369" t="s">
        <v>2673</v>
      </c>
      <c r="C369" s="46">
        <v>0</v>
      </c>
      <c r="D369" s="46">
        <v>0</v>
      </c>
      <c r="E369" s="46">
        <f t="shared" si="5"/>
        <v>0</v>
      </c>
    </row>
    <row r="370" spans="1:5" x14ac:dyDescent="0.25">
      <c r="A370" s="47">
        <v>2220701179</v>
      </c>
      <c r="B370" t="s">
        <v>2674</v>
      </c>
      <c r="C370" s="46">
        <v>0</v>
      </c>
      <c r="D370" s="46">
        <v>633600</v>
      </c>
      <c r="E370" s="46">
        <f t="shared" si="5"/>
        <v>633600</v>
      </c>
    </row>
    <row r="371" spans="1:5" x14ac:dyDescent="0.25">
      <c r="A371" s="47">
        <v>2220801121</v>
      </c>
      <c r="B371" t="s">
        <v>2675</v>
      </c>
      <c r="C371" s="46">
        <v>0</v>
      </c>
      <c r="D371" s="46">
        <v>563200</v>
      </c>
      <c r="E371" s="46">
        <f t="shared" si="5"/>
        <v>563200</v>
      </c>
    </row>
    <row r="372" spans="1:5" x14ac:dyDescent="0.25">
      <c r="A372" s="47">
        <v>2230101162</v>
      </c>
      <c r="B372" t="s">
        <v>2676</v>
      </c>
      <c r="C372" s="46">
        <v>0</v>
      </c>
      <c r="D372" s="46">
        <v>126000</v>
      </c>
      <c r="E372" s="46">
        <f t="shared" si="5"/>
        <v>126000</v>
      </c>
    </row>
    <row r="373" spans="1:5" x14ac:dyDescent="0.25">
      <c r="A373" s="47">
        <v>2230201104</v>
      </c>
      <c r="B373" t="s">
        <v>2677</v>
      </c>
      <c r="C373" s="46">
        <v>0</v>
      </c>
      <c r="D373" s="46">
        <v>268800</v>
      </c>
      <c r="E373" s="46">
        <f t="shared" si="5"/>
        <v>268800</v>
      </c>
    </row>
    <row r="374" spans="1:5" x14ac:dyDescent="0.25">
      <c r="A374" s="47">
        <v>2230301145</v>
      </c>
      <c r="B374" t="s">
        <v>2678</v>
      </c>
      <c r="C374" s="46">
        <v>0</v>
      </c>
      <c r="D374" s="46">
        <v>524800</v>
      </c>
      <c r="E374" s="46">
        <f t="shared" si="5"/>
        <v>524800</v>
      </c>
    </row>
    <row r="375" spans="1:5" x14ac:dyDescent="0.25">
      <c r="A375" s="47">
        <v>3230301168</v>
      </c>
      <c r="B375" t="s">
        <v>2679</v>
      </c>
      <c r="C375" s="46">
        <v>0</v>
      </c>
      <c r="D375" s="46">
        <v>0</v>
      </c>
      <c r="E375" s="46">
        <f t="shared" si="5"/>
        <v>0</v>
      </c>
    </row>
    <row r="376" spans="1:5" x14ac:dyDescent="0.25">
      <c r="A376" s="47">
        <v>2230401186</v>
      </c>
      <c r="B376" t="s">
        <v>2680</v>
      </c>
      <c r="C376" s="46">
        <v>0</v>
      </c>
      <c r="D376" s="46">
        <v>63000</v>
      </c>
      <c r="E376" s="46">
        <f t="shared" si="5"/>
        <v>63000</v>
      </c>
    </row>
    <row r="377" spans="1:5" x14ac:dyDescent="0.25">
      <c r="A377" s="47">
        <v>2230501128</v>
      </c>
      <c r="B377" t="s">
        <v>2681</v>
      </c>
      <c r="C377" s="46">
        <v>0</v>
      </c>
      <c r="D377" s="46">
        <v>14377800</v>
      </c>
      <c r="E377" s="46">
        <f t="shared" si="5"/>
        <v>14377800</v>
      </c>
    </row>
    <row r="378" spans="1:5" x14ac:dyDescent="0.25">
      <c r="A378" s="47">
        <v>3230502198</v>
      </c>
      <c r="B378" t="s">
        <v>2682</v>
      </c>
      <c r="C378" s="46">
        <v>0</v>
      </c>
      <c r="D378" s="46">
        <v>0</v>
      </c>
      <c r="E378" s="46">
        <f t="shared" si="5"/>
        <v>0</v>
      </c>
    </row>
    <row r="379" spans="1:5" x14ac:dyDescent="0.25">
      <c r="A379" s="47">
        <v>2230503123</v>
      </c>
      <c r="B379" t="s">
        <v>2683</v>
      </c>
      <c r="C379" s="46">
        <v>0</v>
      </c>
      <c r="D379" s="46">
        <v>3835400</v>
      </c>
      <c r="E379" s="46">
        <f t="shared" si="5"/>
        <v>3835400</v>
      </c>
    </row>
    <row r="380" spans="1:5" x14ac:dyDescent="0.25">
      <c r="A380" s="47">
        <v>2230601169</v>
      </c>
      <c r="B380" t="s">
        <v>2684</v>
      </c>
      <c r="C380" s="46">
        <v>0</v>
      </c>
      <c r="D380" s="46">
        <v>6938000</v>
      </c>
      <c r="E380" s="46">
        <f t="shared" si="5"/>
        <v>6938000</v>
      </c>
    </row>
    <row r="381" spans="1:5" x14ac:dyDescent="0.25">
      <c r="A381" s="47">
        <v>3230602140</v>
      </c>
      <c r="B381" t="s">
        <v>2685</v>
      </c>
      <c r="C381" s="46">
        <v>0</v>
      </c>
      <c r="D381" s="46">
        <v>2393000</v>
      </c>
      <c r="E381" s="46">
        <f t="shared" si="5"/>
        <v>2393000</v>
      </c>
    </row>
    <row r="382" spans="1:5" x14ac:dyDescent="0.25">
      <c r="A382" s="47">
        <v>2230701111</v>
      </c>
      <c r="B382" t="s">
        <v>2686</v>
      </c>
      <c r="C382" s="46">
        <v>0</v>
      </c>
      <c r="D382" s="46">
        <v>327600</v>
      </c>
      <c r="E382" s="46">
        <f t="shared" si="5"/>
        <v>327600</v>
      </c>
    </row>
    <row r="383" spans="1:5" x14ac:dyDescent="0.25">
      <c r="A383" s="47">
        <v>2230801152</v>
      </c>
      <c r="B383" t="s">
        <v>2687</v>
      </c>
      <c r="C383" s="46">
        <v>0</v>
      </c>
      <c r="D383" s="46">
        <v>7175000</v>
      </c>
      <c r="E383" s="46">
        <f t="shared" si="5"/>
        <v>7175000</v>
      </c>
    </row>
    <row r="384" spans="1:5" x14ac:dyDescent="0.25">
      <c r="A384" s="47">
        <v>2230901193</v>
      </c>
      <c r="B384" t="s">
        <v>2688</v>
      </c>
      <c r="C384" s="46">
        <v>1153200</v>
      </c>
      <c r="D384" s="46">
        <v>0</v>
      </c>
      <c r="E384" s="46">
        <f t="shared" si="5"/>
        <v>-1153200</v>
      </c>
    </row>
    <row r="385" spans="1:5" x14ac:dyDescent="0.25">
      <c r="A385" s="47">
        <v>2240101193</v>
      </c>
      <c r="B385" t="s">
        <v>2689</v>
      </c>
      <c r="C385" s="46">
        <v>0</v>
      </c>
      <c r="D385" s="46">
        <v>1443200</v>
      </c>
      <c r="E385" s="46">
        <f t="shared" si="5"/>
        <v>1443200</v>
      </c>
    </row>
    <row r="386" spans="1:5" x14ac:dyDescent="0.25">
      <c r="A386" s="47">
        <v>2240201135</v>
      </c>
      <c r="B386" t="s">
        <v>2690</v>
      </c>
      <c r="C386" s="46">
        <v>0</v>
      </c>
      <c r="D386" s="46">
        <v>0</v>
      </c>
      <c r="E386" s="46">
        <f t="shared" si="5"/>
        <v>0</v>
      </c>
    </row>
    <row r="387" spans="1:5" x14ac:dyDescent="0.25">
      <c r="A387" s="47">
        <v>2240202182</v>
      </c>
      <c r="B387" t="s">
        <v>2691</v>
      </c>
      <c r="C387" s="46">
        <v>0</v>
      </c>
      <c r="D387" s="46">
        <v>316800</v>
      </c>
      <c r="E387" s="46">
        <f t="shared" ref="E387:E450" si="6">+D387-C387</f>
        <v>316800</v>
      </c>
    </row>
    <row r="388" spans="1:5" x14ac:dyDescent="0.25">
      <c r="A388" s="47">
        <v>2240301176</v>
      </c>
      <c r="B388" t="s">
        <v>2692</v>
      </c>
      <c r="C388" s="46">
        <v>0</v>
      </c>
      <c r="D388" s="46">
        <v>119550</v>
      </c>
      <c r="E388" s="46">
        <f t="shared" si="6"/>
        <v>119550</v>
      </c>
    </row>
    <row r="389" spans="1:5" x14ac:dyDescent="0.25">
      <c r="A389" s="47">
        <v>3240203153</v>
      </c>
      <c r="B389" t="s">
        <v>2693</v>
      </c>
      <c r="C389" s="46">
        <v>0</v>
      </c>
      <c r="D389" s="46">
        <v>0</v>
      </c>
      <c r="E389" s="46">
        <f t="shared" si="6"/>
        <v>0</v>
      </c>
    </row>
    <row r="390" spans="1:5" x14ac:dyDescent="0.25">
      <c r="A390" s="47">
        <v>2240401118</v>
      </c>
      <c r="B390" t="s">
        <v>2694</v>
      </c>
      <c r="C390" s="46">
        <v>0</v>
      </c>
      <c r="D390" s="46">
        <v>252000</v>
      </c>
      <c r="E390" s="46">
        <f t="shared" si="6"/>
        <v>252000</v>
      </c>
    </row>
    <row r="391" spans="1:5" x14ac:dyDescent="0.25">
      <c r="A391" s="47">
        <v>2240501159</v>
      </c>
      <c r="B391" t="s">
        <v>2695</v>
      </c>
      <c r="C391" s="46">
        <v>0</v>
      </c>
      <c r="D391" s="46">
        <v>4280800</v>
      </c>
      <c r="E391" s="46">
        <f t="shared" si="6"/>
        <v>4280800</v>
      </c>
    </row>
    <row r="392" spans="1:5" x14ac:dyDescent="0.25">
      <c r="A392" s="47">
        <v>2240502107</v>
      </c>
      <c r="B392" t="s">
        <v>2696</v>
      </c>
      <c r="C392" s="46">
        <v>3362800</v>
      </c>
      <c r="D392" s="46">
        <v>0</v>
      </c>
      <c r="E392" s="46">
        <f t="shared" si="6"/>
        <v>-3362800</v>
      </c>
    </row>
    <row r="393" spans="1:5" x14ac:dyDescent="0.25">
      <c r="A393" s="47">
        <v>3240503177</v>
      </c>
      <c r="B393" t="s">
        <v>2697</v>
      </c>
      <c r="C393" s="46">
        <v>150000</v>
      </c>
      <c r="D393" s="46">
        <v>0</v>
      </c>
      <c r="E393" s="46">
        <f t="shared" si="6"/>
        <v>-150000</v>
      </c>
    </row>
    <row r="394" spans="1:5" x14ac:dyDescent="0.25">
      <c r="A394" s="47">
        <v>2240601101</v>
      </c>
      <c r="B394" t="s">
        <v>2698</v>
      </c>
      <c r="C394" s="46">
        <v>161000</v>
      </c>
      <c r="D394" s="46">
        <v>0</v>
      </c>
      <c r="E394" s="46">
        <f t="shared" si="6"/>
        <v>-161000</v>
      </c>
    </row>
    <row r="395" spans="1:5" x14ac:dyDescent="0.25">
      <c r="A395" s="47">
        <v>3240602171</v>
      </c>
      <c r="B395" t="s">
        <v>2699</v>
      </c>
      <c r="C395" s="46">
        <v>0</v>
      </c>
      <c r="D395" s="46">
        <v>0</v>
      </c>
      <c r="E395" s="46">
        <f t="shared" si="6"/>
        <v>0</v>
      </c>
    </row>
    <row r="396" spans="1:5" x14ac:dyDescent="0.25">
      <c r="A396" s="47">
        <v>2240701142</v>
      </c>
      <c r="B396" t="s">
        <v>2700</v>
      </c>
      <c r="C396" s="46">
        <v>0</v>
      </c>
      <c r="D396" s="46">
        <v>1091200</v>
      </c>
      <c r="E396" s="46">
        <f t="shared" si="6"/>
        <v>1091200</v>
      </c>
    </row>
    <row r="397" spans="1:5" x14ac:dyDescent="0.25">
      <c r="A397" s="47">
        <v>2240801183</v>
      </c>
      <c r="B397" t="s">
        <v>2701</v>
      </c>
      <c r="C397" s="46">
        <v>0</v>
      </c>
      <c r="D397" s="46">
        <v>1161600</v>
      </c>
      <c r="E397" s="46">
        <f t="shared" si="6"/>
        <v>1161600</v>
      </c>
    </row>
    <row r="398" spans="1:5" x14ac:dyDescent="0.25">
      <c r="A398" s="47">
        <v>2240802131</v>
      </c>
      <c r="B398" t="s">
        <v>2702</v>
      </c>
      <c r="C398" s="46">
        <v>0</v>
      </c>
      <c r="D398" s="46">
        <v>25200</v>
      </c>
      <c r="E398" s="46">
        <f t="shared" si="6"/>
        <v>25200</v>
      </c>
    </row>
    <row r="399" spans="1:5" x14ac:dyDescent="0.25">
      <c r="A399" s="47">
        <v>3240803102</v>
      </c>
      <c r="B399" t="s">
        <v>2703</v>
      </c>
      <c r="C399" s="46">
        <v>0</v>
      </c>
      <c r="D399" s="46">
        <v>0</v>
      </c>
      <c r="E399" s="46">
        <f t="shared" si="6"/>
        <v>0</v>
      </c>
    </row>
    <row r="400" spans="1:5" x14ac:dyDescent="0.25">
      <c r="A400" s="47">
        <v>2240901125</v>
      </c>
      <c r="B400" t="s">
        <v>2704</v>
      </c>
      <c r="C400" s="46">
        <v>0</v>
      </c>
      <c r="D400" s="46">
        <v>3476000</v>
      </c>
      <c r="E400" s="46">
        <f t="shared" si="6"/>
        <v>3476000</v>
      </c>
    </row>
    <row r="401" spans="1:5" x14ac:dyDescent="0.25">
      <c r="A401" s="47">
        <v>2241001189</v>
      </c>
      <c r="B401" t="s">
        <v>2705</v>
      </c>
      <c r="C401" s="46">
        <v>0</v>
      </c>
      <c r="D401" s="46">
        <v>1267200</v>
      </c>
      <c r="E401" s="46">
        <f t="shared" si="6"/>
        <v>1267200</v>
      </c>
    </row>
    <row r="402" spans="1:5" x14ac:dyDescent="0.25">
      <c r="A402" s="47">
        <v>2241101131</v>
      </c>
      <c r="B402" t="s">
        <v>2706</v>
      </c>
      <c r="C402" s="46">
        <v>0</v>
      </c>
      <c r="D402" s="46">
        <v>0</v>
      </c>
      <c r="E402" s="46">
        <f t="shared" si="6"/>
        <v>0</v>
      </c>
    </row>
    <row r="403" spans="1:5" x14ac:dyDescent="0.25">
      <c r="A403" s="47">
        <v>2241201172</v>
      </c>
      <c r="B403" t="s">
        <v>2707</v>
      </c>
      <c r="C403" s="46">
        <v>0</v>
      </c>
      <c r="D403" s="46">
        <v>630000</v>
      </c>
      <c r="E403" s="46">
        <f t="shared" si="6"/>
        <v>630000</v>
      </c>
    </row>
    <row r="404" spans="1:5" x14ac:dyDescent="0.25">
      <c r="A404" s="47">
        <v>2241301114</v>
      </c>
      <c r="B404" t="s">
        <v>2708</v>
      </c>
      <c r="C404" s="46">
        <v>0</v>
      </c>
      <c r="D404" s="46">
        <v>0</v>
      </c>
      <c r="E404" s="46">
        <f t="shared" si="6"/>
        <v>0</v>
      </c>
    </row>
    <row r="405" spans="1:5" x14ac:dyDescent="0.25">
      <c r="A405" s="47">
        <v>2241401118</v>
      </c>
      <c r="B405" t="s">
        <v>2709</v>
      </c>
      <c r="C405" s="46">
        <v>0</v>
      </c>
      <c r="D405" s="46">
        <v>1267200</v>
      </c>
      <c r="E405" s="46">
        <f t="shared" si="6"/>
        <v>1267200</v>
      </c>
    </row>
    <row r="406" spans="1:5" x14ac:dyDescent="0.25">
      <c r="A406" s="47">
        <v>2250101125</v>
      </c>
      <c r="B406" t="s">
        <v>2710</v>
      </c>
      <c r="C406" s="46">
        <v>0</v>
      </c>
      <c r="D406" s="46">
        <v>466200</v>
      </c>
      <c r="E406" s="46">
        <f t="shared" si="6"/>
        <v>466200</v>
      </c>
    </row>
    <row r="407" spans="1:5" x14ac:dyDescent="0.25">
      <c r="A407" s="47">
        <v>2250105115</v>
      </c>
      <c r="B407" t="s">
        <v>2711</v>
      </c>
      <c r="C407" s="46">
        <v>0</v>
      </c>
      <c r="D407" s="46">
        <v>387200</v>
      </c>
      <c r="E407" s="46">
        <f t="shared" si="6"/>
        <v>387200</v>
      </c>
    </row>
    <row r="408" spans="1:5" x14ac:dyDescent="0.25">
      <c r="A408" s="47">
        <v>2250102172</v>
      </c>
      <c r="B408" t="s">
        <v>2712</v>
      </c>
      <c r="C408" s="46">
        <v>0</v>
      </c>
      <c r="D408" s="46">
        <v>378000</v>
      </c>
      <c r="E408" s="46">
        <f t="shared" si="6"/>
        <v>378000</v>
      </c>
    </row>
    <row r="409" spans="1:5" x14ac:dyDescent="0.25">
      <c r="A409" s="47">
        <v>3250103143</v>
      </c>
      <c r="B409" t="s">
        <v>2713</v>
      </c>
      <c r="C409" s="46">
        <v>0</v>
      </c>
      <c r="D409" s="46">
        <v>0</v>
      </c>
      <c r="E409" s="46">
        <f t="shared" si="6"/>
        <v>0</v>
      </c>
    </row>
    <row r="410" spans="1:5" x14ac:dyDescent="0.25">
      <c r="A410" s="47">
        <v>2250104167</v>
      </c>
      <c r="B410" t="s">
        <v>2714</v>
      </c>
      <c r="C410" s="46">
        <v>0</v>
      </c>
      <c r="D410" s="46">
        <v>138600</v>
      </c>
      <c r="E410" s="46">
        <f t="shared" si="6"/>
        <v>138600</v>
      </c>
    </row>
    <row r="411" spans="1:5" x14ac:dyDescent="0.25">
      <c r="A411" s="47">
        <v>2250301108</v>
      </c>
      <c r="B411" t="s">
        <v>2715</v>
      </c>
      <c r="C411" s="46">
        <v>0</v>
      </c>
      <c r="D411" s="46">
        <v>239400</v>
      </c>
      <c r="E411" s="46">
        <f t="shared" si="6"/>
        <v>239400</v>
      </c>
    </row>
    <row r="412" spans="1:5" x14ac:dyDescent="0.25">
      <c r="A412" s="47">
        <v>2251001121</v>
      </c>
      <c r="B412" t="s">
        <v>2716</v>
      </c>
      <c r="C412" s="46">
        <v>0</v>
      </c>
      <c r="D412" s="46">
        <v>352000</v>
      </c>
      <c r="E412" s="46">
        <f t="shared" si="6"/>
        <v>352000</v>
      </c>
    </row>
    <row r="413" spans="1:5" x14ac:dyDescent="0.25">
      <c r="A413" s="47">
        <v>2250401149</v>
      </c>
      <c r="B413" t="s">
        <v>2717</v>
      </c>
      <c r="C413" s="46">
        <v>1424000</v>
      </c>
      <c r="D413" s="46">
        <v>0</v>
      </c>
      <c r="E413" s="46">
        <f t="shared" si="6"/>
        <v>-1424000</v>
      </c>
    </row>
    <row r="414" spans="1:5" x14ac:dyDescent="0.25">
      <c r="A414" s="47">
        <v>2250501190</v>
      </c>
      <c r="B414" t="s">
        <v>2718</v>
      </c>
      <c r="C414" s="46">
        <v>0</v>
      </c>
      <c r="D414" s="46">
        <v>809600</v>
      </c>
      <c r="E414" s="46">
        <f t="shared" si="6"/>
        <v>809600</v>
      </c>
    </row>
    <row r="415" spans="1:5" x14ac:dyDescent="0.25">
      <c r="A415" s="47">
        <v>2250601132</v>
      </c>
      <c r="B415" t="s">
        <v>2719</v>
      </c>
      <c r="C415" s="46">
        <v>0</v>
      </c>
      <c r="D415" s="46">
        <v>528000</v>
      </c>
      <c r="E415" s="46">
        <f t="shared" si="6"/>
        <v>528000</v>
      </c>
    </row>
    <row r="416" spans="1:5" x14ac:dyDescent="0.25">
      <c r="A416" s="47">
        <v>2250701173</v>
      </c>
      <c r="B416" t="s">
        <v>2720</v>
      </c>
      <c r="C416" s="46">
        <v>0</v>
      </c>
      <c r="D416" s="46">
        <v>877600</v>
      </c>
      <c r="E416" s="46">
        <f t="shared" si="6"/>
        <v>877600</v>
      </c>
    </row>
    <row r="417" spans="1:5" x14ac:dyDescent="0.25">
      <c r="A417" s="47">
        <v>3250801138</v>
      </c>
      <c r="B417" t="s">
        <v>2721</v>
      </c>
      <c r="C417" s="46">
        <v>0</v>
      </c>
      <c r="D417" s="46">
        <v>129950</v>
      </c>
      <c r="E417" s="46">
        <f t="shared" si="6"/>
        <v>129950</v>
      </c>
    </row>
    <row r="418" spans="1:5" x14ac:dyDescent="0.25">
      <c r="A418" s="47">
        <v>2250802162</v>
      </c>
      <c r="B418" t="s">
        <v>2722</v>
      </c>
      <c r="C418" s="46">
        <v>0</v>
      </c>
      <c r="D418" s="46">
        <v>189000</v>
      </c>
      <c r="E418" s="46">
        <f t="shared" si="6"/>
        <v>189000</v>
      </c>
    </row>
    <row r="419" spans="1:5" x14ac:dyDescent="0.25">
      <c r="A419" s="47">
        <v>2250803110</v>
      </c>
      <c r="B419" t="s">
        <v>2723</v>
      </c>
      <c r="C419" s="46">
        <v>0</v>
      </c>
      <c r="D419" s="46">
        <v>403200</v>
      </c>
      <c r="E419" s="46">
        <f t="shared" si="6"/>
        <v>403200</v>
      </c>
    </row>
    <row r="420" spans="1:5" x14ac:dyDescent="0.25">
      <c r="A420" s="47">
        <v>2250201166</v>
      </c>
      <c r="B420" t="s">
        <v>2724</v>
      </c>
      <c r="C420" s="46">
        <v>0</v>
      </c>
      <c r="D420" s="46">
        <v>563200</v>
      </c>
      <c r="E420" s="46">
        <f t="shared" si="6"/>
        <v>563200</v>
      </c>
    </row>
    <row r="421" spans="1:5" x14ac:dyDescent="0.25">
      <c r="A421" s="47">
        <v>2250901156</v>
      </c>
      <c r="B421" t="s">
        <v>2725</v>
      </c>
      <c r="C421" s="46">
        <v>670000</v>
      </c>
      <c r="D421" s="46">
        <v>0</v>
      </c>
      <c r="E421" s="46">
        <f t="shared" si="6"/>
        <v>-670000</v>
      </c>
    </row>
    <row r="422" spans="1:5" x14ac:dyDescent="0.25">
      <c r="A422" s="47">
        <v>2260101156</v>
      </c>
      <c r="B422" t="s">
        <v>2726</v>
      </c>
      <c r="C422" s="46">
        <v>0</v>
      </c>
      <c r="D422" s="46">
        <v>537600</v>
      </c>
      <c r="E422" s="46">
        <f t="shared" si="6"/>
        <v>537600</v>
      </c>
    </row>
    <row r="423" spans="1:5" x14ac:dyDescent="0.25">
      <c r="A423" s="47">
        <v>2260201197</v>
      </c>
      <c r="B423" t="s">
        <v>2727</v>
      </c>
      <c r="C423" s="46">
        <v>0</v>
      </c>
      <c r="D423" s="46">
        <v>666400</v>
      </c>
      <c r="E423" s="46">
        <f t="shared" si="6"/>
        <v>666400</v>
      </c>
    </row>
    <row r="424" spans="1:5" x14ac:dyDescent="0.25">
      <c r="A424" s="47">
        <v>3260202168</v>
      </c>
      <c r="B424" t="s">
        <v>2728</v>
      </c>
      <c r="C424" s="46">
        <v>0</v>
      </c>
      <c r="D424" s="46">
        <v>0</v>
      </c>
      <c r="E424" s="46">
        <f t="shared" si="6"/>
        <v>0</v>
      </c>
    </row>
    <row r="425" spans="1:5" x14ac:dyDescent="0.25">
      <c r="A425" s="47">
        <v>2260401180</v>
      </c>
      <c r="B425" t="s">
        <v>2729</v>
      </c>
      <c r="C425" s="46">
        <v>0</v>
      </c>
      <c r="D425" s="46">
        <v>234000</v>
      </c>
      <c r="E425" s="46">
        <f t="shared" si="6"/>
        <v>234000</v>
      </c>
    </row>
    <row r="426" spans="1:5" x14ac:dyDescent="0.25">
      <c r="A426" s="47">
        <v>3260401104</v>
      </c>
      <c r="B426" t="s">
        <v>2730</v>
      </c>
      <c r="C426" s="46">
        <v>0</v>
      </c>
      <c r="D426" s="46">
        <v>0</v>
      </c>
      <c r="E426" s="46">
        <f t="shared" si="6"/>
        <v>0</v>
      </c>
    </row>
    <row r="427" spans="1:5" x14ac:dyDescent="0.25">
      <c r="A427" s="47">
        <v>2260301139</v>
      </c>
      <c r="B427" t="s">
        <v>2731</v>
      </c>
      <c r="C427" s="46">
        <v>0</v>
      </c>
      <c r="D427" s="46">
        <v>512000</v>
      </c>
      <c r="E427" s="46">
        <f t="shared" si="6"/>
        <v>512000</v>
      </c>
    </row>
    <row r="428" spans="1:5" x14ac:dyDescent="0.25">
      <c r="A428" s="47">
        <v>2260501122</v>
      </c>
      <c r="B428" t="s">
        <v>2732</v>
      </c>
      <c r="C428" s="46">
        <v>257600</v>
      </c>
      <c r="D428" s="46">
        <v>0</v>
      </c>
      <c r="E428" s="46">
        <f t="shared" si="6"/>
        <v>-257600</v>
      </c>
    </row>
    <row r="429" spans="1:5" x14ac:dyDescent="0.25">
      <c r="A429" s="47">
        <v>2260601163</v>
      </c>
      <c r="B429" t="s">
        <v>2733</v>
      </c>
      <c r="C429" s="46">
        <v>0</v>
      </c>
      <c r="D429" s="46">
        <v>409600</v>
      </c>
      <c r="E429" s="46">
        <f t="shared" si="6"/>
        <v>409600</v>
      </c>
    </row>
    <row r="430" spans="1:5" x14ac:dyDescent="0.25">
      <c r="A430" s="47">
        <v>2260701105</v>
      </c>
      <c r="B430" t="s">
        <v>2734</v>
      </c>
      <c r="C430" s="46">
        <v>0</v>
      </c>
      <c r="D430" s="46">
        <v>0</v>
      </c>
      <c r="E430" s="46">
        <f t="shared" si="6"/>
        <v>0</v>
      </c>
    </row>
    <row r="431" spans="1:5" x14ac:dyDescent="0.25">
      <c r="A431" s="47">
        <v>2260801146</v>
      </c>
      <c r="B431" t="s">
        <v>2735</v>
      </c>
      <c r="C431" s="46">
        <v>0</v>
      </c>
      <c r="D431" s="46">
        <v>0</v>
      </c>
      <c r="E431" s="46">
        <f t="shared" si="6"/>
        <v>0</v>
      </c>
    </row>
    <row r="432" spans="1:5" x14ac:dyDescent="0.25">
      <c r="A432" s="47">
        <v>2260901187</v>
      </c>
      <c r="B432" t="s">
        <v>2736</v>
      </c>
      <c r="C432" s="46">
        <v>0</v>
      </c>
      <c r="D432" s="46">
        <v>128000</v>
      </c>
      <c r="E432" s="46">
        <f t="shared" si="6"/>
        <v>128000</v>
      </c>
    </row>
    <row r="433" spans="1:5" x14ac:dyDescent="0.25">
      <c r="A433" s="47">
        <v>2261001152</v>
      </c>
      <c r="B433" t="s">
        <v>2737</v>
      </c>
      <c r="C433" s="46">
        <v>0</v>
      </c>
      <c r="D433" s="46">
        <v>523000</v>
      </c>
      <c r="E433" s="46">
        <f t="shared" si="6"/>
        <v>523000</v>
      </c>
    </row>
    <row r="434" spans="1:5" x14ac:dyDescent="0.25">
      <c r="A434" s="47">
        <v>2261101193</v>
      </c>
      <c r="B434" t="s">
        <v>2738</v>
      </c>
      <c r="C434" s="46">
        <v>0</v>
      </c>
      <c r="D434" s="46">
        <v>151200</v>
      </c>
      <c r="E434" s="46">
        <f t="shared" si="6"/>
        <v>151200</v>
      </c>
    </row>
    <row r="435" spans="1:5" x14ac:dyDescent="0.25">
      <c r="A435" s="47">
        <v>2270101187</v>
      </c>
      <c r="B435" t="s">
        <v>2739</v>
      </c>
      <c r="C435" s="46">
        <v>0</v>
      </c>
      <c r="D435" s="46">
        <v>5984550</v>
      </c>
      <c r="E435" s="46">
        <f t="shared" si="6"/>
        <v>5984550</v>
      </c>
    </row>
    <row r="436" spans="1:5" x14ac:dyDescent="0.25">
      <c r="A436" s="47">
        <v>2270201129</v>
      </c>
      <c r="B436" t="s">
        <v>2740</v>
      </c>
      <c r="C436" s="46">
        <v>0</v>
      </c>
      <c r="D436" s="46">
        <v>16667200</v>
      </c>
      <c r="E436" s="46">
        <f t="shared" si="6"/>
        <v>16667200</v>
      </c>
    </row>
    <row r="437" spans="1:5" x14ac:dyDescent="0.25">
      <c r="A437" s="47">
        <v>2270301170</v>
      </c>
      <c r="B437" t="s">
        <v>2741</v>
      </c>
      <c r="C437" s="46">
        <v>0</v>
      </c>
      <c r="D437" s="46">
        <v>2286200</v>
      </c>
      <c r="E437" s="46">
        <f t="shared" si="6"/>
        <v>2286200</v>
      </c>
    </row>
    <row r="438" spans="1:5" x14ac:dyDescent="0.25">
      <c r="A438" s="47">
        <v>2270401112</v>
      </c>
      <c r="B438" t="s">
        <v>2742</v>
      </c>
      <c r="C438" s="46">
        <v>0</v>
      </c>
      <c r="D438" s="46">
        <v>5865200</v>
      </c>
      <c r="E438" s="46">
        <f t="shared" si="6"/>
        <v>5865200</v>
      </c>
    </row>
    <row r="439" spans="1:5" x14ac:dyDescent="0.25">
      <c r="A439" s="47">
        <v>2270501153</v>
      </c>
      <c r="B439" t="s">
        <v>2743</v>
      </c>
      <c r="C439" s="46">
        <v>0</v>
      </c>
      <c r="D439" s="46">
        <v>3499650</v>
      </c>
      <c r="E439" s="46">
        <f t="shared" si="6"/>
        <v>3499650</v>
      </c>
    </row>
    <row r="440" spans="1:5" x14ac:dyDescent="0.25">
      <c r="A440" s="47">
        <v>2270601194</v>
      </c>
      <c r="B440" t="s">
        <v>2744</v>
      </c>
      <c r="C440" s="46">
        <v>0</v>
      </c>
      <c r="D440" s="46">
        <v>1091200</v>
      </c>
      <c r="E440" s="46">
        <f t="shared" si="6"/>
        <v>1091200</v>
      </c>
    </row>
    <row r="441" spans="1:5" x14ac:dyDescent="0.25">
      <c r="A441" s="47">
        <v>2270701136</v>
      </c>
      <c r="B441" t="s">
        <v>2745</v>
      </c>
      <c r="C441" s="46">
        <v>0</v>
      </c>
      <c r="D441" s="46">
        <v>23305900</v>
      </c>
      <c r="E441" s="46">
        <f t="shared" si="6"/>
        <v>23305900</v>
      </c>
    </row>
    <row r="442" spans="1:5" x14ac:dyDescent="0.25">
      <c r="A442" s="47">
        <v>2271001183</v>
      </c>
      <c r="B442" t="s">
        <v>2746</v>
      </c>
      <c r="C442" s="46">
        <v>0</v>
      </c>
      <c r="D442" s="46">
        <v>409500</v>
      </c>
      <c r="E442" s="46">
        <f t="shared" si="6"/>
        <v>409500</v>
      </c>
    </row>
    <row r="443" spans="1:5" x14ac:dyDescent="0.25">
      <c r="A443" s="47">
        <v>2270801177</v>
      </c>
      <c r="B443" t="s">
        <v>2747</v>
      </c>
      <c r="C443" s="46">
        <v>0</v>
      </c>
      <c r="D443" s="46">
        <v>12302950</v>
      </c>
      <c r="E443" s="46">
        <f t="shared" si="6"/>
        <v>12302950</v>
      </c>
    </row>
    <row r="444" spans="1:5" x14ac:dyDescent="0.25">
      <c r="A444" s="47">
        <v>2270901119</v>
      </c>
      <c r="B444" t="s">
        <v>2748</v>
      </c>
      <c r="C444" s="46">
        <v>0</v>
      </c>
      <c r="D444" s="46">
        <v>620850</v>
      </c>
      <c r="E444" s="46">
        <f t="shared" si="6"/>
        <v>620850</v>
      </c>
    </row>
    <row r="445" spans="1:5" x14ac:dyDescent="0.25">
      <c r="A445" s="47">
        <v>3270902189</v>
      </c>
      <c r="B445" t="s">
        <v>2749</v>
      </c>
      <c r="C445" s="46">
        <v>0</v>
      </c>
      <c r="D445" s="46">
        <v>7822650</v>
      </c>
      <c r="E445" s="46">
        <f t="shared" si="6"/>
        <v>7822650</v>
      </c>
    </row>
    <row r="446" spans="1:5" x14ac:dyDescent="0.25">
      <c r="A446" s="47">
        <v>2280101119</v>
      </c>
      <c r="B446" t="s">
        <v>2750</v>
      </c>
      <c r="C446" s="46">
        <v>0</v>
      </c>
      <c r="D446" s="46">
        <v>2167500</v>
      </c>
      <c r="E446" s="46">
        <f t="shared" si="6"/>
        <v>2167500</v>
      </c>
    </row>
    <row r="447" spans="1:5" x14ac:dyDescent="0.25">
      <c r="A447" s="47">
        <v>2280301102</v>
      </c>
      <c r="B447" t="s">
        <v>2751</v>
      </c>
      <c r="C447" s="46">
        <v>0</v>
      </c>
      <c r="D447" s="46">
        <v>10755800</v>
      </c>
      <c r="E447" s="46">
        <f t="shared" si="6"/>
        <v>10755800</v>
      </c>
    </row>
    <row r="448" spans="1:5" x14ac:dyDescent="0.25">
      <c r="A448" s="47">
        <v>2280201160</v>
      </c>
      <c r="B448" t="s">
        <v>2752</v>
      </c>
      <c r="C448" s="46">
        <v>0</v>
      </c>
      <c r="D448" s="46">
        <v>151200</v>
      </c>
      <c r="E448" s="46">
        <f t="shared" si="6"/>
        <v>151200</v>
      </c>
    </row>
    <row r="449" spans="1:5" x14ac:dyDescent="0.25">
      <c r="A449" s="47">
        <v>3280202131</v>
      </c>
      <c r="B449" t="s">
        <v>2753</v>
      </c>
      <c r="C449" s="46">
        <v>0</v>
      </c>
      <c r="D449" s="46">
        <v>0</v>
      </c>
      <c r="E449" s="46">
        <f t="shared" si="6"/>
        <v>0</v>
      </c>
    </row>
    <row r="450" spans="1:5" x14ac:dyDescent="0.25">
      <c r="A450" s="47">
        <v>2282901125</v>
      </c>
      <c r="B450" t="s">
        <v>2754</v>
      </c>
      <c r="C450" s="46">
        <v>0</v>
      </c>
      <c r="D450" s="46">
        <v>1359600</v>
      </c>
      <c r="E450" s="46">
        <f t="shared" si="6"/>
        <v>1359600</v>
      </c>
    </row>
    <row r="451" spans="1:5" x14ac:dyDescent="0.25">
      <c r="A451" s="47">
        <v>2280401143</v>
      </c>
      <c r="B451" t="s">
        <v>2755</v>
      </c>
      <c r="C451" s="46">
        <v>0</v>
      </c>
      <c r="D451" s="46">
        <v>14511200</v>
      </c>
      <c r="E451" s="46">
        <f t="shared" ref="E451:E465" si="7">+D451-C451</f>
        <v>14511200</v>
      </c>
    </row>
    <row r="452" spans="1:5" x14ac:dyDescent="0.25">
      <c r="A452" s="47">
        <v>2280501184</v>
      </c>
      <c r="B452" t="s">
        <v>2756</v>
      </c>
      <c r="C452" s="46">
        <v>0</v>
      </c>
      <c r="D452" s="46">
        <v>704000</v>
      </c>
      <c r="E452" s="46">
        <f t="shared" si="7"/>
        <v>704000</v>
      </c>
    </row>
    <row r="453" spans="1:5" x14ac:dyDescent="0.25">
      <c r="A453" s="47">
        <v>2280601126</v>
      </c>
      <c r="B453" t="s">
        <v>2757</v>
      </c>
      <c r="C453" s="46">
        <v>0</v>
      </c>
      <c r="D453" s="46">
        <v>457600</v>
      </c>
      <c r="E453" s="46">
        <f t="shared" si="7"/>
        <v>457600</v>
      </c>
    </row>
    <row r="454" spans="1:5" x14ac:dyDescent="0.25">
      <c r="A454" s="47">
        <v>2280701167</v>
      </c>
      <c r="B454" t="s">
        <v>2758</v>
      </c>
      <c r="C454" s="46">
        <v>0</v>
      </c>
      <c r="D454" s="46">
        <v>246400</v>
      </c>
      <c r="E454" s="46">
        <f t="shared" si="7"/>
        <v>246400</v>
      </c>
    </row>
    <row r="455" spans="1:5" x14ac:dyDescent="0.25">
      <c r="A455" s="47">
        <v>2280801109</v>
      </c>
      <c r="B455" t="s">
        <v>2759</v>
      </c>
      <c r="C455" s="46">
        <v>0</v>
      </c>
      <c r="D455" s="46">
        <v>7477800</v>
      </c>
      <c r="E455" s="46">
        <f t="shared" si="7"/>
        <v>7477800</v>
      </c>
    </row>
    <row r="456" spans="1:5" x14ac:dyDescent="0.25">
      <c r="A456" s="47">
        <v>2280901150</v>
      </c>
      <c r="B456" t="s">
        <v>2760</v>
      </c>
      <c r="C456" s="46">
        <v>0</v>
      </c>
      <c r="D456" s="46">
        <v>1344600</v>
      </c>
      <c r="E456" s="46">
        <f t="shared" si="7"/>
        <v>1344600</v>
      </c>
    </row>
    <row r="457" spans="1:5" x14ac:dyDescent="0.25">
      <c r="A457" s="47">
        <v>3280902121</v>
      </c>
      <c r="B457" t="s">
        <v>2761</v>
      </c>
      <c r="C457" s="46">
        <v>0</v>
      </c>
      <c r="D457" s="46">
        <v>0</v>
      </c>
      <c r="E457" s="46">
        <f t="shared" si="7"/>
        <v>0</v>
      </c>
    </row>
    <row r="458" spans="1:5" x14ac:dyDescent="0.25">
      <c r="A458" s="47">
        <v>2281001115</v>
      </c>
      <c r="B458" t="s">
        <v>2762</v>
      </c>
      <c r="C458" s="46">
        <v>157050</v>
      </c>
      <c r="D458" s="46">
        <v>0</v>
      </c>
      <c r="E458" s="46">
        <f t="shared" si="7"/>
        <v>-157050</v>
      </c>
    </row>
    <row r="459" spans="1:5" x14ac:dyDescent="0.25">
      <c r="A459" s="47">
        <v>2281008147</v>
      </c>
      <c r="B459" t="s">
        <v>2763</v>
      </c>
      <c r="C459" s="46">
        <v>552650</v>
      </c>
      <c r="D459" s="46">
        <v>0</v>
      </c>
      <c r="E459" s="46">
        <f t="shared" si="7"/>
        <v>-552650</v>
      </c>
    </row>
    <row r="460" spans="1:5" x14ac:dyDescent="0.25">
      <c r="A460" s="47">
        <v>2281002162</v>
      </c>
      <c r="B460" t="s">
        <v>2764</v>
      </c>
      <c r="C460" s="46">
        <v>0</v>
      </c>
      <c r="D460" s="46">
        <v>0</v>
      </c>
      <c r="E460" s="46">
        <f t="shared" si="7"/>
        <v>0</v>
      </c>
    </row>
    <row r="461" spans="1:5" x14ac:dyDescent="0.25">
      <c r="A461" s="47">
        <v>2281007100</v>
      </c>
      <c r="B461" t="s">
        <v>2765</v>
      </c>
      <c r="C461" s="46">
        <v>0</v>
      </c>
      <c r="D461" s="46">
        <v>88200</v>
      </c>
      <c r="E461" s="46">
        <f t="shared" si="7"/>
        <v>88200</v>
      </c>
    </row>
    <row r="462" spans="1:5" x14ac:dyDescent="0.25">
      <c r="A462" s="47">
        <v>2281003110</v>
      </c>
      <c r="B462" t="s">
        <v>2766</v>
      </c>
      <c r="C462" s="46">
        <v>0</v>
      </c>
      <c r="D462" s="46">
        <v>3256000</v>
      </c>
      <c r="E462" s="46">
        <f t="shared" si="7"/>
        <v>3256000</v>
      </c>
    </row>
    <row r="463" spans="1:5" x14ac:dyDescent="0.25">
      <c r="A463" s="47">
        <v>2281005105</v>
      </c>
      <c r="B463" t="s">
        <v>2767</v>
      </c>
      <c r="C463" s="46">
        <v>0</v>
      </c>
      <c r="D463" s="46">
        <v>0</v>
      </c>
      <c r="E463" s="46">
        <f t="shared" si="7"/>
        <v>0</v>
      </c>
    </row>
    <row r="464" spans="1:5" x14ac:dyDescent="0.25">
      <c r="A464" s="47">
        <v>2281006152</v>
      </c>
      <c r="B464" t="s">
        <v>2768</v>
      </c>
      <c r="C464" s="46">
        <v>0</v>
      </c>
      <c r="D464" s="46">
        <v>1232000</v>
      </c>
      <c r="E464" s="46">
        <f t="shared" si="7"/>
        <v>1232000</v>
      </c>
    </row>
    <row r="465" spans="1:5" x14ac:dyDescent="0.25">
      <c r="A465" s="47">
        <v>3281004180</v>
      </c>
      <c r="B465" t="s">
        <v>2769</v>
      </c>
      <c r="C465" s="46">
        <v>31020000</v>
      </c>
      <c r="D465" s="46">
        <v>0</v>
      </c>
      <c r="E465" s="46">
        <f t="shared" si="7"/>
        <v>-31020000</v>
      </c>
    </row>
  </sheetData>
  <sheetProtection algorithmName="SHA-512" hashValue="vRNaF9Seef5MwgNF9YtOjdsuDN6WWcjJ+Ru2uNYyBWFP/zUXQdQ+p4ujTaFl4aQsCpXAswDJ2G8X00e3WlMtlg==" saltValue="+YMoCh+VMV6UY5hDJw2ABQ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6"/>
  <sheetViews>
    <sheetView rightToLeft="1" topLeftCell="S1" workbookViewId="0">
      <selection sqref="A1:R1048576"/>
    </sheetView>
  </sheetViews>
  <sheetFormatPr defaultRowHeight="15" x14ac:dyDescent="0.25"/>
  <cols>
    <col min="1" max="1" width="16.7109375" hidden="1" customWidth="1"/>
    <col min="2" max="2" width="10.28515625" hidden="1" customWidth="1"/>
    <col min="3" max="3" width="15.28515625" hidden="1" customWidth="1"/>
    <col min="4" max="4" width="10.28515625" style="21" hidden="1" customWidth="1"/>
    <col min="5" max="8" width="0" hidden="1" customWidth="1"/>
    <col min="9" max="9" width="8.7109375" hidden="1" customWidth="1"/>
    <col min="10" max="13" width="0" hidden="1" customWidth="1"/>
    <col min="14" max="14" width="12.28515625" hidden="1" customWidth="1"/>
    <col min="15" max="15" width="0" hidden="1" customWidth="1"/>
    <col min="16" max="18" width="11.28515625" hidden="1" customWidth="1"/>
  </cols>
  <sheetData>
    <row r="1" spans="1:18" x14ac:dyDescent="0.25">
      <c r="A1" s="24" t="s">
        <v>2066</v>
      </c>
      <c r="B1" t="s">
        <v>0</v>
      </c>
      <c r="C1" t="s">
        <v>7</v>
      </c>
      <c r="D1" s="22" t="s">
        <v>1998</v>
      </c>
      <c r="E1" t="s">
        <v>1</v>
      </c>
      <c r="F1" t="s">
        <v>2</v>
      </c>
      <c r="G1" t="s">
        <v>3</v>
      </c>
      <c r="H1" t="s">
        <v>2216</v>
      </c>
      <c r="I1" t="s">
        <v>4</v>
      </c>
      <c r="J1" t="s">
        <v>5</v>
      </c>
      <c r="K1" t="s">
        <v>6</v>
      </c>
      <c r="L1" s="24" t="s">
        <v>8</v>
      </c>
      <c r="M1" t="s">
        <v>9</v>
      </c>
      <c r="N1" t="s">
        <v>534</v>
      </c>
      <c r="O1" t="s">
        <v>533</v>
      </c>
      <c r="P1" t="s">
        <v>2063</v>
      </c>
      <c r="Q1" t="s">
        <v>1997</v>
      </c>
      <c r="R1" t="s">
        <v>10</v>
      </c>
    </row>
    <row r="2" spans="1:18" x14ac:dyDescent="0.25">
      <c r="A2" s="24" t="s">
        <v>542</v>
      </c>
      <c r="B2" t="s">
        <v>11</v>
      </c>
      <c r="C2">
        <v>3141602179</v>
      </c>
      <c r="D2" s="21" t="str">
        <f>MID(درخواست[[#This Row],[کدمدرسه]],1,1)</f>
        <v>3</v>
      </c>
      <c r="E2" t="s">
        <v>12</v>
      </c>
      <c r="F2" t="s">
        <v>13</v>
      </c>
      <c r="G2" t="s">
        <v>14</v>
      </c>
      <c r="H2" t="str">
        <f>درخواست[[#This Row],[استان]]&amp;"/"&amp;درخواست[[#This Row],[شهر]]&amp;"/"&amp;درخواست[[#This Row],[مدرسه]]</f>
        <v>فارس/آباده/کوثر</v>
      </c>
      <c r="I2" t="s">
        <v>15</v>
      </c>
      <c r="J2">
        <v>9173516317</v>
      </c>
      <c r="K2">
        <v>7144332426</v>
      </c>
      <c r="L2" s="24" t="s">
        <v>2209</v>
      </c>
      <c r="M2" t="s">
        <v>16</v>
      </c>
      <c r="N2" t="str">
        <f>VLOOKUP(درخواست[[#This Row],[کدکتاب]],کتاب[#All],4,FALSE)</f>
        <v>سایر</v>
      </c>
      <c r="O2">
        <f>VLOOKUP(درخواست[[#This Row],[کدکتاب]],کتاب[#All],3,FALSE)</f>
        <v>790000</v>
      </c>
      <c r="P2">
        <f>IF(درخواست[[#This Row],[ناشر]]="هاجر",VLOOKUP(درخواست[[#This Row],[استان]],تخفیف[#All],3,FALSE),VLOOKUP(درخواست[[#This Row],[استان]],تخفیف[#All],4,FALSE))</f>
        <v>0.25</v>
      </c>
      <c r="Q2">
        <f>درخواست[[#This Row],[پشت جلد]]*(1-درخواست[[#This Row],[تخفیف]])</f>
        <v>592500</v>
      </c>
      <c r="R2">
        <v>0</v>
      </c>
    </row>
    <row r="3" spans="1:18" x14ac:dyDescent="0.25">
      <c r="A3" s="24" t="s">
        <v>543</v>
      </c>
      <c r="B3" t="s">
        <v>11</v>
      </c>
      <c r="C3">
        <v>3141602179</v>
      </c>
      <c r="D3" s="21" t="str">
        <f>MID(درخواست[[#This Row],[کدمدرسه]],1,1)</f>
        <v>3</v>
      </c>
      <c r="E3" t="s">
        <v>12</v>
      </c>
      <c r="F3" t="s">
        <v>13</v>
      </c>
      <c r="G3" t="s">
        <v>14</v>
      </c>
      <c r="H3" t="str">
        <f>درخواست[[#This Row],[استان]]&amp;"/"&amp;درخواست[[#This Row],[شهر]]&amp;"/"&amp;درخواست[[#This Row],[مدرسه]]</f>
        <v>فارس/آباده/کوثر</v>
      </c>
      <c r="I3" t="s">
        <v>15</v>
      </c>
      <c r="J3">
        <v>9173516317</v>
      </c>
      <c r="K3">
        <v>7144332426</v>
      </c>
      <c r="L3" s="24" t="s">
        <v>2100</v>
      </c>
      <c r="M3" t="s">
        <v>17</v>
      </c>
      <c r="N3" t="str">
        <f>VLOOKUP(درخواست[[#This Row],[کدکتاب]],کتاب[#All],4,FALSE)</f>
        <v>هاجر</v>
      </c>
      <c r="O3">
        <f>VLOOKUP(درخواست[[#This Row],[کدکتاب]],کتاب[#All],3,FALSE)</f>
        <v>320000</v>
      </c>
      <c r="P3">
        <f>IF(درخواست[[#This Row],[ناشر]]="هاجر",VLOOKUP(درخواست[[#This Row],[استان]],تخفیف[#All],3,FALSE),VLOOKUP(درخواست[[#This Row],[استان]],تخفیف[#All],4,FALSE))</f>
        <v>0.37</v>
      </c>
      <c r="Q3">
        <f>درخواست[[#This Row],[پشت جلد]]*(1-درخواست[[#This Row],[تخفیف]])</f>
        <v>201600</v>
      </c>
      <c r="R3">
        <v>0</v>
      </c>
    </row>
    <row r="4" spans="1:18" x14ac:dyDescent="0.25">
      <c r="A4" s="24" t="s">
        <v>544</v>
      </c>
      <c r="B4" t="s">
        <v>11</v>
      </c>
      <c r="C4">
        <v>3141602179</v>
      </c>
      <c r="D4" s="21" t="str">
        <f>MID(درخواست[[#This Row],[کدمدرسه]],1,1)</f>
        <v>3</v>
      </c>
      <c r="E4" t="s">
        <v>12</v>
      </c>
      <c r="F4" t="s">
        <v>13</v>
      </c>
      <c r="G4" t="s">
        <v>14</v>
      </c>
      <c r="H4" t="str">
        <f>درخواست[[#This Row],[استان]]&amp;"/"&amp;درخواست[[#This Row],[شهر]]&amp;"/"&amp;درخواست[[#This Row],[مدرسه]]</f>
        <v>فارس/آباده/کوثر</v>
      </c>
      <c r="I4" t="s">
        <v>15</v>
      </c>
      <c r="J4">
        <v>9173516317</v>
      </c>
      <c r="K4">
        <v>7144332426</v>
      </c>
      <c r="L4" s="24" t="s">
        <v>2101</v>
      </c>
      <c r="M4" t="s">
        <v>18</v>
      </c>
      <c r="N4" t="str">
        <f>VLOOKUP(درخواست[[#This Row],[کدکتاب]],کتاب[#All],4,FALSE)</f>
        <v>سایر</v>
      </c>
      <c r="O4">
        <f>VLOOKUP(درخواست[[#This Row],[کدکتاب]],کتاب[#All],3,FALSE)</f>
        <v>180000</v>
      </c>
      <c r="P4">
        <f>IF(درخواست[[#This Row],[ناشر]]="هاجر",VLOOKUP(درخواست[[#This Row],[استان]],تخفیف[#All],3,FALSE),VLOOKUP(درخواست[[#This Row],[استان]],تخفیف[#All],4,FALSE))</f>
        <v>0.25</v>
      </c>
      <c r="Q4">
        <f>درخواست[[#This Row],[پشت جلد]]*(1-درخواست[[#This Row],[تخفیف]])</f>
        <v>135000</v>
      </c>
      <c r="R4">
        <v>0</v>
      </c>
    </row>
    <row r="5" spans="1:18" x14ac:dyDescent="0.25">
      <c r="A5" s="24" t="s">
        <v>545</v>
      </c>
      <c r="B5" t="s">
        <v>11</v>
      </c>
      <c r="C5">
        <v>3141602179</v>
      </c>
      <c r="D5" s="21" t="str">
        <f>MID(درخواست[[#This Row],[کدمدرسه]],1,1)</f>
        <v>3</v>
      </c>
      <c r="E5" t="s">
        <v>12</v>
      </c>
      <c r="F5" t="s">
        <v>13</v>
      </c>
      <c r="G5" t="s">
        <v>14</v>
      </c>
      <c r="H5" t="str">
        <f>درخواست[[#This Row],[استان]]&amp;"/"&amp;درخواست[[#This Row],[شهر]]&amp;"/"&amp;درخواست[[#This Row],[مدرسه]]</f>
        <v>فارس/آباده/کوثر</v>
      </c>
      <c r="I5" t="s">
        <v>15</v>
      </c>
      <c r="J5">
        <v>9173516317</v>
      </c>
      <c r="K5">
        <v>7144332426</v>
      </c>
      <c r="L5" s="24" t="s">
        <v>2102</v>
      </c>
      <c r="M5" t="s">
        <v>19</v>
      </c>
      <c r="N5" t="str">
        <f>VLOOKUP(درخواست[[#This Row],[کدکتاب]],کتاب[#All],4,FALSE)</f>
        <v>سایر</v>
      </c>
      <c r="O5">
        <f>VLOOKUP(درخواست[[#This Row],[کدکتاب]],کتاب[#All],3,FALSE)</f>
        <v>650000</v>
      </c>
      <c r="P5">
        <f>IF(درخواست[[#This Row],[ناشر]]="هاجر",VLOOKUP(درخواست[[#This Row],[استان]],تخفیف[#All],3,FALSE),VLOOKUP(درخواست[[#This Row],[استان]],تخفیف[#All],4,FALSE))</f>
        <v>0.25</v>
      </c>
      <c r="Q5">
        <f>درخواست[[#This Row],[پشت جلد]]*(1-درخواست[[#This Row],[تخفیف]])</f>
        <v>487500</v>
      </c>
      <c r="R5">
        <v>0</v>
      </c>
    </row>
    <row r="6" spans="1:18" x14ac:dyDescent="0.25">
      <c r="A6" s="24" t="s">
        <v>546</v>
      </c>
      <c r="B6" t="s">
        <v>11</v>
      </c>
      <c r="C6">
        <v>3141602179</v>
      </c>
      <c r="D6" s="21" t="str">
        <f>MID(درخواست[[#This Row],[کدمدرسه]],1,1)</f>
        <v>3</v>
      </c>
      <c r="E6" t="s">
        <v>12</v>
      </c>
      <c r="F6" t="s">
        <v>13</v>
      </c>
      <c r="G6" t="s">
        <v>14</v>
      </c>
      <c r="H6" t="str">
        <f>درخواست[[#This Row],[استان]]&amp;"/"&amp;درخواست[[#This Row],[شهر]]&amp;"/"&amp;درخواست[[#This Row],[مدرسه]]</f>
        <v>فارس/آباده/کوثر</v>
      </c>
      <c r="I6" t="s">
        <v>15</v>
      </c>
      <c r="J6">
        <v>9173516317</v>
      </c>
      <c r="K6">
        <v>7144332426</v>
      </c>
      <c r="L6" s="24" t="s">
        <v>2103</v>
      </c>
      <c r="M6" t="s">
        <v>20</v>
      </c>
      <c r="N6" t="str">
        <f>VLOOKUP(درخواست[[#This Row],[کدکتاب]],کتاب[#All],4,FALSE)</f>
        <v>سایر</v>
      </c>
      <c r="O6">
        <f>VLOOKUP(درخواست[[#This Row],[کدکتاب]],کتاب[#All],3,FALSE)</f>
        <v>550000</v>
      </c>
      <c r="P6">
        <f>IF(درخواست[[#This Row],[ناشر]]="هاجر",VLOOKUP(درخواست[[#This Row],[استان]],تخفیف[#All],3,FALSE),VLOOKUP(درخواست[[#This Row],[استان]],تخفیف[#All],4,FALSE))</f>
        <v>0.25</v>
      </c>
      <c r="Q6">
        <f>درخواست[[#This Row],[پشت جلد]]*(1-درخواست[[#This Row],[تخفیف]])</f>
        <v>412500</v>
      </c>
      <c r="R6">
        <v>0</v>
      </c>
    </row>
    <row r="7" spans="1:18" x14ac:dyDescent="0.25">
      <c r="A7" s="24" t="s">
        <v>547</v>
      </c>
      <c r="B7" t="s">
        <v>11</v>
      </c>
      <c r="C7">
        <v>3141602179</v>
      </c>
      <c r="D7" s="21" t="str">
        <f>MID(درخواست[[#This Row],[کدمدرسه]],1,1)</f>
        <v>3</v>
      </c>
      <c r="E7" t="s">
        <v>12</v>
      </c>
      <c r="F7" t="s">
        <v>13</v>
      </c>
      <c r="G7" t="s">
        <v>14</v>
      </c>
      <c r="H7" t="str">
        <f>درخواست[[#This Row],[استان]]&amp;"/"&amp;درخواست[[#This Row],[شهر]]&amp;"/"&amp;درخواست[[#This Row],[مدرسه]]</f>
        <v>فارس/آباده/کوثر</v>
      </c>
      <c r="I7" t="s">
        <v>15</v>
      </c>
      <c r="J7">
        <v>9173516317</v>
      </c>
      <c r="K7">
        <v>7144332426</v>
      </c>
      <c r="L7" s="24" t="s">
        <v>2104</v>
      </c>
      <c r="M7" t="s">
        <v>21</v>
      </c>
      <c r="N7" t="str">
        <f>VLOOKUP(درخواست[[#This Row],[کدکتاب]],کتاب[#All],4,FALSE)</f>
        <v>سایر</v>
      </c>
      <c r="O7">
        <f>VLOOKUP(درخواست[[#This Row],[کدکتاب]],کتاب[#All],3,FALSE)</f>
        <v>900000</v>
      </c>
      <c r="P7">
        <f>IF(درخواست[[#This Row],[ناشر]]="هاجر",VLOOKUP(درخواست[[#This Row],[استان]],تخفیف[#All],3,FALSE),VLOOKUP(درخواست[[#This Row],[استان]],تخفیف[#All],4,FALSE))</f>
        <v>0.25</v>
      </c>
      <c r="Q7">
        <f>درخواست[[#This Row],[پشت جلد]]*(1-درخواست[[#This Row],[تخفیف]])</f>
        <v>675000</v>
      </c>
      <c r="R7">
        <v>0</v>
      </c>
    </row>
    <row r="8" spans="1:18" x14ac:dyDescent="0.25">
      <c r="A8" s="24" t="s">
        <v>548</v>
      </c>
      <c r="B8" t="s">
        <v>11</v>
      </c>
      <c r="C8">
        <v>3141602179</v>
      </c>
      <c r="D8" s="21" t="str">
        <f>MID(درخواست[[#This Row],[کدمدرسه]],1,1)</f>
        <v>3</v>
      </c>
      <c r="E8" t="s">
        <v>12</v>
      </c>
      <c r="F8" t="s">
        <v>13</v>
      </c>
      <c r="G8" t="s">
        <v>14</v>
      </c>
      <c r="H8" t="str">
        <f>درخواست[[#This Row],[استان]]&amp;"/"&amp;درخواست[[#This Row],[شهر]]&amp;"/"&amp;درخواست[[#This Row],[مدرسه]]</f>
        <v>فارس/آباده/کوثر</v>
      </c>
      <c r="I8" t="s">
        <v>15</v>
      </c>
      <c r="J8">
        <v>9173516317</v>
      </c>
      <c r="K8">
        <v>7144332426</v>
      </c>
      <c r="L8" s="24" t="s">
        <v>2105</v>
      </c>
      <c r="M8" t="s">
        <v>22</v>
      </c>
      <c r="N8" t="str">
        <f>VLOOKUP(درخواست[[#This Row],[کدکتاب]],کتاب[#All],4,FALSE)</f>
        <v>سایر</v>
      </c>
      <c r="O8">
        <f>VLOOKUP(درخواست[[#This Row],[کدکتاب]],کتاب[#All],3,FALSE)</f>
        <v>400000</v>
      </c>
      <c r="P8">
        <f>IF(درخواست[[#This Row],[ناشر]]="هاجر",VLOOKUP(درخواست[[#This Row],[استان]],تخفیف[#All],3,FALSE),VLOOKUP(درخواست[[#This Row],[استان]],تخفیف[#All],4,FALSE))</f>
        <v>0.25</v>
      </c>
      <c r="Q8">
        <f>درخواست[[#This Row],[پشت جلد]]*(1-درخواست[[#This Row],[تخفیف]])</f>
        <v>300000</v>
      </c>
      <c r="R8">
        <v>0</v>
      </c>
    </row>
    <row r="9" spans="1:18" x14ac:dyDescent="0.25">
      <c r="A9" s="24" t="s">
        <v>549</v>
      </c>
      <c r="B9" t="s">
        <v>11</v>
      </c>
      <c r="C9">
        <v>3141602179</v>
      </c>
      <c r="D9" s="21" t="str">
        <f>MID(درخواست[[#This Row],[کدمدرسه]],1,1)</f>
        <v>3</v>
      </c>
      <c r="E9" t="s">
        <v>12</v>
      </c>
      <c r="F9" t="s">
        <v>13</v>
      </c>
      <c r="G9" t="s">
        <v>14</v>
      </c>
      <c r="H9" t="str">
        <f>درخواست[[#This Row],[استان]]&amp;"/"&amp;درخواست[[#This Row],[شهر]]&amp;"/"&amp;درخواست[[#This Row],[مدرسه]]</f>
        <v>فارس/آباده/کوثر</v>
      </c>
      <c r="I9" t="s">
        <v>15</v>
      </c>
      <c r="J9">
        <v>9173516317</v>
      </c>
      <c r="K9">
        <v>7144332426</v>
      </c>
      <c r="L9" s="24" t="s">
        <v>2106</v>
      </c>
      <c r="M9" t="s">
        <v>23</v>
      </c>
      <c r="N9" t="str">
        <f>VLOOKUP(درخواست[[#This Row],[کدکتاب]],کتاب[#All],4,FALSE)</f>
        <v>سایر</v>
      </c>
      <c r="O9">
        <f>VLOOKUP(درخواست[[#This Row],[کدکتاب]],کتاب[#All],3,FALSE)</f>
        <v>0</v>
      </c>
      <c r="P9">
        <f>IF(درخواست[[#This Row],[ناشر]]="هاجر",VLOOKUP(درخواست[[#This Row],[استان]],تخفیف[#All],3,FALSE),VLOOKUP(درخواست[[#This Row],[استان]],تخفیف[#All],4,FALSE))</f>
        <v>0.25</v>
      </c>
      <c r="Q9">
        <f>درخواست[[#This Row],[پشت جلد]]*(1-درخواست[[#This Row],[تخفیف]])</f>
        <v>0</v>
      </c>
      <c r="R9">
        <v>0</v>
      </c>
    </row>
    <row r="10" spans="1:18" x14ac:dyDescent="0.25">
      <c r="A10" s="24" t="s">
        <v>550</v>
      </c>
      <c r="B10" t="s">
        <v>11</v>
      </c>
      <c r="C10">
        <v>3141602179</v>
      </c>
      <c r="D10" s="21" t="str">
        <f>MID(درخواست[[#This Row],[کدمدرسه]],1,1)</f>
        <v>3</v>
      </c>
      <c r="E10" t="s">
        <v>12</v>
      </c>
      <c r="F10" t="s">
        <v>13</v>
      </c>
      <c r="G10" t="s">
        <v>14</v>
      </c>
      <c r="H10" t="str">
        <f>درخواست[[#This Row],[استان]]&amp;"/"&amp;درخواست[[#This Row],[شهر]]&amp;"/"&amp;درخواست[[#This Row],[مدرسه]]</f>
        <v>فارس/آباده/کوثر</v>
      </c>
      <c r="I10" t="s">
        <v>15</v>
      </c>
      <c r="J10">
        <v>9173516317</v>
      </c>
      <c r="K10">
        <v>7144332426</v>
      </c>
      <c r="L10" s="24" t="s">
        <v>2107</v>
      </c>
      <c r="M10" t="s">
        <v>24</v>
      </c>
      <c r="N10" t="str">
        <f>VLOOKUP(درخواست[[#This Row],[کدکتاب]],کتاب[#All],4,FALSE)</f>
        <v>سایر</v>
      </c>
      <c r="O10">
        <f>VLOOKUP(درخواست[[#This Row],[کدکتاب]],کتاب[#All],3,FALSE)</f>
        <v>220000</v>
      </c>
      <c r="P10">
        <f>IF(درخواست[[#This Row],[ناشر]]="هاجر",VLOOKUP(درخواست[[#This Row],[استان]],تخفیف[#All],3,FALSE),VLOOKUP(درخواست[[#This Row],[استان]],تخفیف[#All],4,FALSE))</f>
        <v>0.25</v>
      </c>
      <c r="Q10">
        <f>درخواست[[#This Row],[پشت جلد]]*(1-درخواست[[#This Row],[تخفیف]])</f>
        <v>165000</v>
      </c>
      <c r="R10">
        <v>0</v>
      </c>
    </row>
    <row r="11" spans="1:18" x14ac:dyDescent="0.25">
      <c r="A11" s="24" t="s">
        <v>551</v>
      </c>
      <c r="B11" t="s">
        <v>11</v>
      </c>
      <c r="C11">
        <v>3141602179</v>
      </c>
      <c r="D11" s="21" t="str">
        <f>MID(درخواست[[#This Row],[کدمدرسه]],1,1)</f>
        <v>3</v>
      </c>
      <c r="E11" t="s">
        <v>12</v>
      </c>
      <c r="F11" t="s">
        <v>13</v>
      </c>
      <c r="G11" t="s">
        <v>14</v>
      </c>
      <c r="H11" t="str">
        <f>درخواست[[#This Row],[استان]]&amp;"/"&amp;درخواست[[#This Row],[شهر]]&amp;"/"&amp;درخواست[[#This Row],[مدرسه]]</f>
        <v>فارس/آباده/کوثر</v>
      </c>
      <c r="I11" t="s">
        <v>15</v>
      </c>
      <c r="J11">
        <v>9173516317</v>
      </c>
      <c r="K11">
        <v>7144332426</v>
      </c>
      <c r="L11" s="24" t="s">
        <v>2108</v>
      </c>
      <c r="M11" t="s">
        <v>25</v>
      </c>
      <c r="N11" t="str">
        <f>VLOOKUP(درخواست[[#This Row],[کدکتاب]],کتاب[#All],4,FALSE)</f>
        <v>سایر</v>
      </c>
      <c r="O11">
        <f>VLOOKUP(درخواست[[#This Row],[کدکتاب]],کتاب[#All],3,FALSE)</f>
        <v>1400000</v>
      </c>
      <c r="P11">
        <f>IF(درخواست[[#This Row],[ناشر]]="هاجر",VLOOKUP(درخواست[[#This Row],[استان]],تخفیف[#All],3,FALSE),VLOOKUP(درخواست[[#This Row],[استان]],تخفیف[#All],4,FALSE))</f>
        <v>0.25</v>
      </c>
      <c r="Q11">
        <f>درخواست[[#This Row],[پشت جلد]]*(1-درخواست[[#This Row],[تخفیف]])</f>
        <v>1050000</v>
      </c>
      <c r="R11">
        <v>0</v>
      </c>
    </row>
    <row r="12" spans="1:18" x14ac:dyDescent="0.25">
      <c r="A12" s="24" t="s">
        <v>552</v>
      </c>
      <c r="B12" t="s">
        <v>11</v>
      </c>
      <c r="C12">
        <v>3141602179</v>
      </c>
      <c r="D12" s="21" t="str">
        <f>MID(درخواست[[#This Row],[کدمدرسه]],1,1)</f>
        <v>3</v>
      </c>
      <c r="E12" t="s">
        <v>12</v>
      </c>
      <c r="F12" t="s">
        <v>13</v>
      </c>
      <c r="G12" t="s">
        <v>14</v>
      </c>
      <c r="H12" t="str">
        <f>درخواست[[#This Row],[استان]]&amp;"/"&amp;درخواست[[#This Row],[شهر]]&amp;"/"&amp;درخواست[[#This Row],[مدرسه]]</f>
        <v>فارس/آباده/کوثر</v>
      </c>
      <c r="I12" t="s">
        <v>15</v>
      </c>
      <c r="J12">
        <v>9173516317</v>
      </c>
      <c r="K12">
        <v>7144332426</v>
      </c>
      <c r="L12" s="24" t="s">
        <v>2109</v>
      </c>
      <c r="M12" t="s">
        <v>26</v>
      </c>
      <c r="N12" t="str">
        <f>VLOOKUP(درخواست[[#This Row],[کدکتاب]],کتاب[#All],4,FALSE)</f>
        <v>سایر</v>
      </c>
      <c r="O12">
        <f>VLOOKUP(درخواست[[#This Row],[کدکتاب]],کتاب[#All],3,FALSE)</f>
        <v>170000</v>
      </c>
      <c r="P12">
        <f>IF(درخواست[[#This Row],[ناشر]]="هاجر",VLOOKUP(درخواست[[#This Row],[استان]],تخفیف[#All],3,FALSE),VLOOKUP(درخواست[[#This Row],[استان]],تخفیف[#All],4,FALSE))</f>
        <v>0.25</v>
      </c>
      <c r="Q12">
        <f>درخواست[[#This Row],[پشت جلد]]*(1-درخواست[[#This Row],[تخفیف]])</f>
        <v>127500</v>
      </c>
      <c r="R12">
        <v>0</v>
      </c>
    </row>
    <row r="13" spans="1:18" x14ac:dyDescent="0.25">
      <c r="A13" s="24" t="s">
        <v>553</v>
      </c>
      <c r="B13" t="s">
        <v>11</v>
      </c>
      <c r="C13">
        <v>3141602179</v>
      </c>
      <c r="D13" s="21" t="str">
        <f>MID(درخواست[[#This Row],[کدمدرسه]],1,1)</f>
        <v>3</v>
      </c>
      <c r="E13" t="s">
        <v>12</v>
      </c>
      <c r="F13" t="s">
        <v>13</v>
      </c>
      <c r="G13" t="s">
        <v>14</v>
      </c>
      <c r="H13" t="str">
        <f>درخواست[[#This Row],[استان]]&amp;"/"&amp;درخواست[[#This Row],[شهر]]&amp;"/"&amp;درخواست[[#This Row],[مدرسه]]</f>
        <v>فارس/آباده/کوثر</v>
      </c>
      <c r="I13" t="s">
        <v>15</v>
      </c>
      <c r="J13">
        <v>9173516317</v>
      </c>
      <c r="K13">
        <v>7144332426</v>
      </c>
      <c r="L13" s="24" t="s">
        <v>2111</v>
      </c>
      <c r="M13" t="s">
        <v>27</v>
      </c>
      <c r="N13" t="str">
        <f>VLOOKUP(درخواست[[#This Row],[کدکتاب]],کتاب[#All],4,FALSE)</f>
        <v>سایر</v>
      </c>
      <c r="O13">
        <f>VLOOKUP(درخواست[[#This Row],[کدکتاب]],کتاب[#All],3,FALSE)</f>
        <v>2100000</v>
      </c>
      <c r="P13">
        <f>IF(درخواست[[#This Row],[ناشر]]="هاجر",VLOOKUP(درخواست[[#This Row],[استان]],تخفیف[#All],3,FALSE),VLOOKUP(درخواست[[#This Row],[استان]],تخفیف[#All],4,FALSE))</f>
        <v>0.25</v>
      </c>
      <c r="Q13">
        <f>درخواست[[#This Row],[پشت جلد]]*(1-درخواست[[#This Row],[تخفیف]])</f>
        <v>1575000</v>
      </c>
      <c r="R13">
        <v>0</v>
      </c>
    </row>
    <row r="14" spans="1:18" x14ac:dyDescent="0.25">
      <c r="A14" s="24" t="s">
        <v>554</v>
      </c>
      <c r="B14" t="s">
        <v>11</v>
      </c>
      <c r="C14">
        <v>3141602179</v>
      </c>
      <c r="D14" s="21" t="str">
        <f>MID(درخواست[[#This Row],[کدمدرسه]],1,1)</f>
        <v>3</v>
      </c>
      <c r="E14" t="s">
        <v>12</v>
      </c>
      <c r="F14" t="s">
        <v>13</v>
      </c>
      <c r="G14" t="s">
        <v>14</v>
      </c>
      <c r="H14" t="str">
        <f>درخواست[[#This Row],[استان]]&amp;"/"&amp;درخواست[[#This Row],[شهر]]&amp;"/"&amp;درخواست[[#This Row],[مدرسه]]</f>
        <v>فارس/آباده/کوثر</v>
      </c>
      <c r="I14" t="s">
        <v>15</v>
      </c>
      <c r="J14">
        <v>9173516317</v>
      </c>
      <c r="K14">
        <v>7144332426</v>
      </c>
      <c r="L14" s="24" t="s">
        <v>2116</v>
      </c>
      <c r="M14" t="s">
        <v>28</v>
      </c>
      <c r="N14" t="str">
        <f>VLOOKUP(درخواست[[#This Row],[کدکتاب]],کتاب[#All],4,FALSE)</f>
        <v>سایر</v>
      </c>
      <c r="O14">
        <f>VLOOKUP(درخواست[[#This Row],[کدکتاب]],کتاب[#All],3,FALSE)</f>
        <v>200000</v>
      </c>
      <c r="P14">
        <f>IF(درخواست[[#This Row],[ناشر]]="هاجر",VLOOKUP(درخواست[[#This Row],[استان]],تخفیف[#All],3,FALSE),VLOOKUP(درخواست[[#This Row],[استان]],تخفیف[#All],4,FALSE))</f>
        <v>0.25</v>
      </c>
      <c r="Q14">
        <f>درخواست[[#This Row],[پشت جلد]]*(1-درخواست[[#This Row],[تخفیف]])</f>
        <v>150000</v>
      </c>
      <c r="R14">
        <v>0</v>
      </c>
    </row>
    <row r="15" spans="1:18" x14ac:dyDescent="0.25">
      <c r="A15" s="24" t="s">
        <v>555</v>
      </c>
      <c r="B15" t="s">
        <v>11</v>
      </c>
      <c r="C15">
        <v>3141602179</v>
      </c>
      <c r="D15" s="21" t="str">
        <f>MID(درخواست[[#This Row],[کدمدرسه]],1,1)</f>
        <v>3</v>
      </c>
      <c r="E15" t="s">
        <v>12</v>
      </c>
      <c r="F15" t="s">
        <v>13</v>
      </c>
      <c r="G15" t="s">
        <v>14</v>
      </c>
      <c r="H15" t="str">
        <f>درخواست[[#This Row],[استان]]&amp;"/"&amp;درخواست[[#This Row],[شهر]]&amp;"/"&amp;درخواست[[#This Row],[مدرسه]]</f>
        <v>فارس/آباده/کوثر</v>
      </c>
      <c r="I15" t="s">
        <v>15</v>
      </c>
      <c r="J15">
        <v>9173516317</v>
      </c>
      <c r="K15">
        <v>7144332426</v>
      </c>
      <c r="L15" s="24" t="s">
        <v>2112</v>
      </c>
      <c r="M15" t="s">
        <v>29</v>
      </c>
      <c r="N15" t="str">
        <f>VLOOKUP(درخواست[[#This Row],[کدکتاب]],کتاب[#All],4,FALSE)</f>
        <v>سایر</v>
      </c>
      <c r="O15">
        <f>VLOOKUP(درخواست[[#This Row],[کدکتاب]],کتاب[#All],3,FALSE)</f>
        <v>60000</v>
      </c>
      <c r="P15">
        <f>IF(درخواست[[#This Row],[ناشر]]="هاجر",VLOOKUP(درخواست[[#This Row],[استان]],تخفیف[#All],3,FALSE),VLOOKUP(درخواست[[#This Row],[استان]],تخفیف[#All],4,FALSE))</f>
        <v>0.25</v>
      </c>
      <c r="Q15">
        <f>درخواست[[#This Row],[پشت جلد]]*(1-درخواست[[#This Row],[تخفیف]])</f>
        <v>45000</v>
      </c>
      <c r="R15">
        <v>0</v>
      </c>
    </row>
    <row r="16" spans="1:18" x14ac:dyDescent="0.25">
      <c r="A16" s="24" t="s">
        <v>556</v>
      </c>
      <c r="B16" t="s">
        <v>11</v>
      </c>
      <c r="C16">
        <v>3141602179</v>
      </c>
      <c r="D16" s="21" t="str">
        <f>MID(درخواست[[#This Row],[کدمدرسه]],1,1)</f>
        <v>3</v>
      </c>
      <c r="E16" t="s">
        <v>12</v>
      </c>
      <c r="F16" t="s">
        <v>13</v>
      </c>
      <c r="G16" t="s">
        <v>14</v>
      </c>
      <c r="H16" t="str">
        <f>درخواست[[#This Row],[استان]]&amp;"/"&amp;درخواست[[#This Row],[شهر]]&amp;"/"&amp;درخواست[[#This Row],[مدرسه]]</f>
        <v>فارس/آباده/کوثر</v>
      </c>
      <c r="I16" t="s">
        <v>15</v>
      </c>
      <c r="J16">
        <v>9173516317</v>
      </c>
      <c r="K16">
        <v>7144332426</v>
      </c>
      <c r="L16" s="24" t="s">
        <v>2113</v>
      </c>
      <c r="M16" t="s">
        <v>30</v>
      </c>
      <c r="N16" t="str">
        <f>VLOOKUP(درخواست[[#This Row],[کدکتاب]],کتاب[#All],4,FALSE)</f>
        <v>سایر</v>
      </c>
      <c r="O16">
        <f>VLOOKUP(درخواست[[#This Row],[کدکتاب]],کتاب[#All],3,FALSE)</f>
        <v>350000</v>
      </c>
      <c r="P16">
        <f>IF(درخواست[[#This Row],[ناشر]]="هاجر",VLOOKUP(درخواست[[#This Row],[استان]],تخفیف[#All],3,FALSE),VLOOKUP(درخواست[[#This Row],[استان]],تخفیف[#All],4,FALSE))</f>
        <v>0.25</v>
      </c>
      <c r="Q16">
        <f>درخواست[[#This Row],[پشت جلد]]*(1-درخواست[[#This Row],[تخفیف]])</f>
        <v>262500</v>
      </c>
      <c r="R16">
        <v>0</v>
      </c>
    </row>
    <row r="17" spans="1:18" x14ac:dyDescent="0.25">
      <c r="A17" s="24" t="s">
        <v>557</v>
      </c>
      <c r="B17" t="s">
        <v>11</v>
      </c>
      <c r="C17">
        <v>3141602179</v>
      </c>
      <c r="D17" s="21" t="str">
        <f>MID(درخواست[[#This Row],[کدمدرسه]],1,1)</f>
        <v>3</v>
      </c>
      <c r="E17" t="s">
        <v>12</v>
      </c>
      <c r="F17" t="s">
        <v>13</v>
      </c>
      <c r="G17" t="s">
        <v>14</v>
      </c>
      <c r="H17" t="str">
        <f>درخواست[[#This Row],[استان]]&amp;"/"&amp;درخواست[[#This Row],[شهر]]&amp;"/"&amp;درخواست[[#This Row],[مدرسه]]</f>
        <v>فارس/آباده/کوثر</v>
      </c>
      <c r="I17" t="s">
        <v>15</v>
      </c>
      <c r="J17">
        <v>9173516317</v>
      </c>
      <c r="K17">
        <v>7144332426</v>
      </c>
      <c r="L17" s="24" t="s">
        <v>2114</v>
      </c>
      <c r="M17" t="s">
        <v>31</v>
      </c>
      <c r="N17" t="str">
        <f>VLOOKUP(درخواست[[#This Row],[کدکتاب]],کتاب[#All],4,FALSE)</f>
        <v>سایر</v>
      </c>
      <c r="O17">
        <f>VLOOKUP(درخواست[[#This Row],[کدکتاب]],کتاب[#All],3,FALSE)</f>
        <v>0</v>
      </c>
      <c r="P17">
        <f>IF(درخواست[[#This Row],[ناشر]]="هاجر",VLOOKUP(درخواست[[#This Row],[استان]],تخفیف[#All],3,FALSE),VLOOKUP(درخواست[[#This Row],[استان]],تخفیف[#All],4,FALSE))</f>
        <v>0.25</v>
      </c>
      <c r="Q17">
        <f>درخواست[[#This Row],[پشت جلد]]*(1-درخواست[[#This Row],[تخفیف]])</f>
        <v>0</v>
      </c>
      <c r="R17">
        <v>0</v>
      </c>
    </row>
    <row r="18" spans="1:18" x14ac:dyDescent="0.25">
      <c r="A18" s="24" t="s">
        <v>558</v>
      </c>
      <c r="B18" t="s">
        <v>11</v>
      </c>
      <c r="C18">
        <v>3141602179</v>
      </c>
      <c r="D18" s="21" t="str">
        <f>MID(درخواست[[#This Row],[کدمدرسه]],1,1)</f>
        <v>3</v>
      </c>
      <c r="E18" t="s">
        <v>12</v>
      </c>
      <c r="F18" t="s">
        <v>13</v>
      </c>
      <c r="G18" t="s">
        <v>14</v>
      </c>
      <c r="H18" t="str">
        <f>درخواست[[#This Row],[استان]]&amp;"/"&amp;درخواست[[#This Row],[شهر]]&amp;"/"&amp;درخواست[[#This Row],[مدرسه]]</f>
        <v>فارس/آباده/کوثر</v>
      </c>
      <c r="I18" t="s">
        <v>15</v>
      </c>
      <c r="J18">
        <v>9173516317</v>
      </c>
      <c r="K18">
        <v>7144332426</v>
      </c>
      <c r="L18" s="24" t="s">
        <v>2115</v>
      </c>
      <c r="M18" t="s">
        <v>32</v>
      </c>
      <c r="N18" t="str">
        <f>VLOOKUP(درخواست[[#This Row],[کدکتاب]],کتاب[#All],4,FALSE)</f>
        <v>سایر</v>
      </c>
      <c r="O18">
        <f>VLOOKUP(درخواست[[#This Row],[کدکتاب]],کتاب[#All],3,FALSE)</f>
        <v>250000</v>
      </c>
      <c r="P18">
        <f>IF(درخواست[[#This Row],[ناشر]]="هاجر",VLOOKUP(درخواست[[#This Row],[استان]],تخفیف[#All],3,FALSE),VLOOKUP(درخواست[[#This Row],[استان]],تخفیف[#All],4,FALSE))</f>
        <v>0.25</v>
      </c>
      <c r="Q18">
        <f>درخواست[[#This Row],[پشت جلد]]*(1-درخواست[[#This Row],[تخفیف]])</f>
        <v>187500</v>
      </c>
      <c r="R18">
        <v>0</v>
      </c>
    </row>
    <row r="19" spans="1:18" x14ac:dyDescent="0.25">
      <c r="A19" s="24" t="s">
        <v>559</v>
      </c>
      <c r="B19" t="s">
        <v>11</v>
      </c>
      <c r="C19">
        <v>3141602179</v>
      </c>
      <c r="D19" s="21" t="str">
        <f>MID(درخواست[[#This Row],[کدمدرسه]],1,1)</f>
        <v>3</v>
      </c>
      <c r="E19" t="s">
        <v>12</v>
      </c>
      <c r="F19" t="s">
        <v>13</v>
      </c>
      <c r="G19" t="s">
        <v>14</v>
      </c>
      <c r="H19" t="str">
        <f>درخواست[[#This Row],[استان]]&amp;"/"&amp;درخواست[[#This Row],[شهر]]&amp;"/"&amp;درخواست[[#This Row],[مدرسه]]</f>
        <v>فارس/آباده/کوثر</v>
      </c>
      <c r="I19" t="s">
        <v>15</v>
      </c>
      <c r="J19">
        <v>9173516317</v>
      </c>
      <c r="K19">
        <v>7144332426</v>
      </c>
      <c r="L19" s="24" t="s">
        <v>2117</v>
      </c>
      <c r="M19" t="s">
        <v>33</v>
      </c>
      <c r="N19" t="str">
        <f>VLOOKUP(درخواست[[#This Row],[کدکتاب]],کتاب[#All],4,FALSE)</f>
        <v>سایر</v>
      </c>
      <c r="O19">
        <f>VLOOKUP(درخواست[[#This Row],[کدکتاب]],کتاب[#All],3,FALSE)</f>
        <v>220000</v>
      </c>
      <c r="P19">
        <f>IF(درخواست[[#This Row],[ناشر]]="هاجر",VLOOKUP(درخواست[[#This Row],[استان]],تخفیف[#All],3,FALSE),VLOOKUP(درخواست[[#This Row],[استان]],تخفیف[#All],4,FALSE))</f>
        <v>0.25</v>
      </c>
      <c r="Q19">
        <f>درخواست[[#This Row],[پشت جلد]]*(1-درخواست[[#This Row],[تخفیف]])</f>
        <v>165000</v>
      </c>
      <c r="R19">
        <v>6</v>
      </c>
    </row>
    <row r="20" spans="1:18" x14ac:dyDescent="0.25">
      <c r="A20" s="24" t="s">
        <v>560</v>
      </c>
      <c r="B20" t="s">
        <v>11</v>
      </c>
      <c r="C20">
        <v>3141602179</v>
      </c>
      <c r="D20" s="21" t="str">
        <f>MID(درخواست[[#This Row],[کدمدرسه]],1,1)</f>
        <v>3</v>
      </c>
      <c r="E20" t="s">
        <v>12</v>
      </c>
      <c r="F20" t="s">
        <v>13</v>
      </c>
      <c r="G20" t="s">
        <v>14</v>
      </c>
      <c r="H20" t="str">
        <f>درخواست[[#This Row],[استان]]&amp;"/"&amp;درخواست[[#This Row],[شهر]]&amp;"/"&amp;درخواست[[#This Row],[مدرسه]]</f>
        <v>فارس/آباده/کوثر</v>
      </c>
      <c r="I20" t="s">
        <v>15</v>
      </c>
      <c r="J20">
        <v>9173516317</v>
      </c>
      <c r="K20">
        <v>7144332426</v>
      </c>
      <c r="L20" s="24" t="s">
        <v>2118</v>
      </c>
      <c r="M20" t="s">
        <v>34</v>
      </c>
      <c r="N20" t="str">
        <f>VLOOKUP(درخواست[[#This Row],[کدکتاب]],کتاب[#All],4,FALSE)</f>
        <v>سایر</v>
      </c>
      <c r="O20">
        <f>VLOOKUP(درخواست[[#This Row],[کدکتاب]],کتاب[#All],3,FALSE)</f>
        <v>0</v>
      </c>
      <c r="P20">
        <f>IF(درخواست[[#This Row],[ناشر]]="هاجر",VLOOKUP(درخواست[[#This Row],[استان]],تخفیف[#All],3,FALSE),VLOOKUP(درخواست[[#This Row],[استان]],تخفیف[#All],4,FALSE))</f>
        <v>0.25</v>
      </c>
      <c r="Q20">
        <f>درخواست[[#This Row],[پشت جلد]]*(1-درخواست[[#This Row],[تخفیف]])</f>
        <v>0</v>
      </c>
      <c r="R20">
        <v>0</v>
      </c>
    </row>
    <row r="21" spans="1:18" x14ac:dyDescent="0.25">
      <c r="A21" s="24" t="s">
        <v>561</v>
      </c>
      <c r="B21" t="s">
        <v>11</v>
      </c>
      <c r="C21">
        <v>3141602179</v>
      </c>
      <c r="D21" s="21" t="str">
        <f>MID(درخواست[[#This Row],[کدمدرسه]],1,1)</f>
        <v>3</v>
      </c>
      <c r="E21" t="s">
        <v>12</v>
      </c>
      <c r="F21" t="s">
        <v>13</v>
      </c>
      <c r="G21" t="s">
        <v>14</v>
      </c>
      <c r="H21" t="str">
        <f>درخواست[[#This Row],[استان]]&amp;"/"&amp;درخواست[[#This Row],[شهر]]&amp;"/"&amp;درخواست[[#This Row],[مدرسه]]</f>
        <v>فارس/آباده/کوثر</v>
      </c>
      <c r="I21" t="s">
        <v>15</v>
      </c>
      <c r="J21">
        <v>9173516317</v>
      </c>
      <c r="K21">
        <v>7144332426</v>
      </c>
      <c r="L21" s="24" t="s">
        <v>2119</v>
      </c>
      <c r="M21" t="s">
        <v>35</v>
      </c>
      <c r="N21" t="str">
        <f>VLOOKUP(درخواست[[#This Row],[کدکتاب]],کتاب[#All],4,FALSE)</f>
        <v>سایر</v>
      </c>
      <c r="O21">
        <f>VLOOKUP(درخواست[[#This Row],[کدکتاب]],کتاب[#All],3,FALSE)</f>
        <v>0</v>
      </c>
      <c r="P21">
        <f>IF(درخواست[[#This Row],[ناشر]]="هاجر",VLOOKUP(درخواست[[#This Row],[استان]],تخفیف[#All],3,FALSE),VLOOKUP(درخواست[[#This Row],[استان]],تخفیف[#All],4,FALSE))</f>
        <v>0.25</v>
      </c>
      <c r="Q21">
        <f>درخواست[[#This Row],[پشت جلد]]*(1-درخواست[[#This Row],[تخفیف]])</f>
        <v>0</v>
      </c>
      <c r="R21">
        <v>0</v>
      </c>
    </row>
    <row r="22" spans="1:18" x14ac:dyDescent="0.25">
      <c r="A22" s="24" t="s">
        <v>562</v>
      </c>
      <c r="B22" t="s">
        <v>11</v>
      </c>
      <c r="C22">
        <v>3141602179</v>
      </c>
      <c r="D22" s="21" t="str">
        <f>MID(درخواست[[#This Row],[کدمدرسه]],1,1)</f>
        <v>3</v>
      </c>
      <c r="E22" t="s">
        <v>12</v>
      </c>
      <c r="F22" t="s">
        <v>13</v>
      </c>
      <c r="G22" t="s">
        <v>14</v>
      </c>
      <c r="H22" t="str">
        <f>درخواست[[#This Row],[استان]]&amp;"/"&amp;درخواست[[#This Row],[شهر]]&amp;"/"&amp;درخواست[[#This Row],[مدرسه]]</f>
        <v>فارس/آباده/کوثر</v>
      </c>
      <c r="I22" t="s">
        <v>15</v>
      </c>
      <c r="J22">
        <v>9173516317</v>
      </c>
      <c r="K22">
        <v>7144332426</v>
      </c>
      <c r="L22" s="24" t="s">
        <v>2120</v>
      </c>
      <c r="M22" t="s">
        <v>36</v>
      </c>
      <c r="N22" t="str">
        <f>VLOOKUP(درخواست[[#This Row],[کدکتاب]],کتاب[#All],4,FALSE)</f>
        <v>سایر</v>
      </c>
      <c r="O22">
        <f>VLOOKUP(درخواست[[#This Row],[کدکتاب]],کتاب[#All],3,FALSE)</f>
        <v>320000</v>
      </c>
      <c r="P22">
        <f>IF(درخواست[[#This Row],[ناشر]]="هاجر",VLOOKUP(درخواست[[#This Row],[استان]],تخفیف[#All],3,FALSE),VLOOKUP(درخواست[[#This Row],[استان]],تخفیف[#All],4,FALSE))</f>
        <v>0.25</v>
      </c>
      <c r="Q22">
        <f>درخواست[[#This Row],[پشت جلد]]*(1-درخواست[[#This Row],[تخفیف]])</f>
        <v>240000</v>
      </c>
      <c r="R22">
        <v>0</v>
      </c>
    </row>
    <row r="23" spans="1:18" x14ac:dyDescent="0.25">
      <c r="A23" s="24" t="s">
        <v>563</v>
      </c>
      <c r="B23" t="s">
        <v>11</v>
      </c>
      <c r="C23">
        <v>3141602179</v>
      </c>
      <c r="D23" s="21" t="str">
        <f>MID(درخواست[[#This Row],[کدمدرسه]],1,1)</f>
        <v>3</v>
      </c>
      <c r="E23" t="s">
        <v>12</v>
      </c>
      <c r="F23" t="s">
        <v>13</v>
      </c>
      <c r="G23" t="s">
        <v>14</v>
      </c>
      <c r="H23" t="str">
        <f>درخواست[[#This Row],[استان]]&amp;"/"&amp;درخواست[[#This Row],[شهر]]&amp;"/"&amp;درخواست[[#This Row],[مدرسه]]</f>
        <v>فارس/آباده/کوثر</v>
      </c>
      <c r="I23" t="s">
        <v>15</v>
      </c>
      <c r="J23">
        <v>9173516317</v>
      </c>
      <c r="K23">
        <v>7144332426</v>
      </c>
      <c r="L23" s="24" t="s">
        <v>2121</v>
      </c>
      <c r="M23" t="s">
        <v>37</v>
      </c>
      <c r="N23" t="str">
        <f>VLOOKUP(درخواست[[#This Row],[کدکتاب]],کتاب[#All],4,FALSE)</f>
        <v>سایر</v>
      </c>
      <c r="O23">
        <f>VLOOKUP(درخواست[[#This Row],[کدکتاب]],کتاب[#All],3,FALSE)</f>
        <v>220000</v>
      </c>
      <c r="P23">
        <f>IF(درخواست[[#This Row],[ناشر]]="هاجر",VLOOKUP(درخواست[[#This Row],[استان]],تخفیف[#All],3,FALSE),VLOOKUP(درخواست[[#This Row],[استان]],تخفیف[#All],4,FALSE))</f>
        <v>0.25</v>
      </c>
      <c r="Q23">
        <f>درخواست[[#This Row],[پشت جلد]]*(1-درخواست[[#This Row],[تخفیف]])</f>
        <v>165000</v>
      </c>
      <c r="R23">
        <v>0</v>
      </c>
    </row>
    <row r="24" spans="1:18" x14ac:dyDescent="0.25">
      <c r="A24" s="24" t="s">
        <v>564</v>
      </c>
      <c r="B24" t="s">
        <v>11</v>
      </c>
      <c r="C24">
        <v>3141602179</v>
      </c>
      <c r="D24" s="21" t="str">
        <f>MID(درخواست[[#This Row],[کدمدرسه]],1,1)</f>
        <v>3</v>
      </c>
      <c r="E24" t="s">
        <v>12</v>
      </c>
      <c r="F24" t="s">
        <v>13</v>
      </c>
      <c r="G24" t="s">
        <v>14</v>
      </c>
      <c r="H24" t="str">
        <f>درخواست[[#This Row],[استان]]&amp;"/"&amp;درخواست[[#This Row],[شهر]]&amp;"/"&amp;درخواست[[#This Row],[مدرسه]]</f>
        <v>فارس/آباده/کوثر</v>
      </c>
      <c r="I24" t="s">
        <v>15</v>
      </c>
      <c r="J24">
        <v>9173516317</v>
      </c>
      <c r="K24">
        <v>7144332426</v>
      </c>
      <c r="L24" s="24" t="s">
        <v>2151</v>
      </c>
      <c r="M24" t="s">
        <v>38</v>
      </c>
      <c r="N24" t="str">
        <f>VLOOKUP(درخواست[[#This Row],[کدکتاب]],کتاب[#All],4,FALSE)</f>
        <v>سایر</v>
      </c>
      <c r="O24">
        <f>VLOOKUP(درخواست[[#This Row],[کدکتاب]],کتاب[#All],3,FALSE)</f>
        <v>300000</v>
      </c>
      <c r="P24">
        <f>IF(درخواست[[#This Row],[ناشر]]="هاجر",VLOOKUP(درخواست[[#This Row],[استان]],تخفیف[#All],3,FALSE),VLOOKUP(درخواست[[#This Row],[استان]],تخفیف[#All],4,FALSE))</f>
        <v>0.25</v>
      </c>
      <c r="Q24">
        <f>درخواست[[#This Row],[پشت جلد]]*(1-درخواست[[#This Row],[تخفیف]])</f>
        <v>225000</v>
      </c>
      <c r="R24">
        <v>0</v>
      </c>
    </row>
    <row r="25" spans="1:18" x14ac:dyDescent="0.25">
      <c r="A25" s="24" t="s">
        <v>565</v>
      </c>
      <c r="B25" t="s">
        <v>11</v>
      </c>
      <c r="C25">
        <v>3141602179</v>
      </c>
      <c r="D25" s="21" t="str">
        <f>MID(درخواست[[#This Row],[کدمدرسه]],1,1)</f>
        <v>3</v>
      </c>
      <c r="E25" t="s">
        <v>12</v>
      </c>
      <c r="F25" t="s">
        <v>13</v>
      </c>
      <c r="G25" t="s">
        <v>14</v>
      </c>
      <c r="H25" t="str">
        <f>درخواست[[#This Row],[استان]]&amp;"/"&amp;درخواست[[#This Row],[شهر]]&amp;"/"&amp;درخواست[[#This Row],[مدرسه]]</f>
        <v>فارس/آباده/کوثر</v>
      </c>
      <c r="I25" t="s">
        <v>15</v>
      </c>
      <c r="J25">
        <v>9173516317</v>
      </c>
      <c r="K25">
        <v>7144332426</v>
      </c>
      <c r="L25" s="24" t="s">
        <v>2122</v>
      </c>
      <c r="M25" t="s">
        <v>39</v>
      </c>
      <c r="N25" t="str">
        <f>VLOOKUP(درخواست[[#This Row],[کدکتاب]],کتاب[#All],4,FALSE)</f>
        <v>سایر</v>
      </c>
      <c r="O25">
        <f>VLOOKUP(درخواست[[#This Row],[کدکتاب]],کتاب[#All],3,FALSE)</f>
        <v>400000</v>
      </c>
      <c r="P25">
        <f>IF(درخواست[[#This Row],[ناشر]]="هاجر",VLOOKUP(درخواست[[#This Row],[استان]],تخفیف[#All],3,FALSE),VLOOKUP(درخواست[[#This Row],[استان]],تخفیف[#All],4,FALSE))</f>
        <v>0.25</v>
      </c>
      <c r="Q25">
        <f>درخواست[[#This Row],[پشت جلد]]*(1-درخواست[[#This Row],[تخفیف]])</f>
        <v>300000</v>
      </c>
      <c r="R25">
        <v>0</v>
      </c>
    </row>
    <row r="26" spans="1:18" x14ac:dyDescent="0.25">
      <c r="A26" s="24" t="s">
        <v>566</v>
      </c>
      <c r="B26" t="s">
        <v>11</v>
      </c>
      <c r="C26">
        <v>3141602179</v>
      </c>
      <c r="D26" s="21" t="str">
        <f>MID(درخواست[[#This Row],[کدمدرسه]],1,1)</f>
        <v>3</v>
      </c>
      <c r="E26" t="s">
        <v>12</v>
      </c>
      <c r="F26" t="s">
        <v>13</v>
      </c>
      <c r="G26" t="s">
        <v>14</v>
      </c>
      <c r="H26" t="str">
        <f>درخواست[[#This Row],[استان]]&amp;"/"&amp;درخواست[[#This Row],[شهر]]&amp;"/"&amp;درخواست[[#This Row],[مدرسه]]</f>
        <v>فارس/آباده/کوثر</v>
      </c>
      <c r="I26" t="s">
        <v>15</v>
      </c>
      <c r="J26">
        <v>9173516317</v>
      </c>
      <c r="K26">
        <v>7144332426</v>
      </c>
      <c r="L26" s="24" t="s">
        <v>2123</v>
      </c>
      <c r="M26" t="s">
        <v>40</v>
      </c>
      <c r="N26" t="str">
        <f>VLOOKUP(درخواست[[#This Row],[کدکتاب]],کتاب[#All],4,FALSE)</f>
        <v>سایر</v>
      </c>
      <c r="O26">
        <f>VLOOKUP(درخواست[[#This Row],[کدکتاب]],کتاب[#All],3,FALSE)</f>
        <v>0</v>
      </c>
      <c r="P26">
        <f>IF(درخواست[[#This Row],[ناشر]]="هاجر",VLOOKUP(درخواست[[#This Row],[استان]],تخفیف[#All],3,FALSE),VLOOKUP(درخواست[[#This Row],[استان]],تخفیف[#All],4,FALSE))</f>
        <v>0.25</v>
      </c>
      <c r="Q26">
        <f>درخواست[[#This Row],[پشت جلد]]*(1-درخواست[[#This Row],[تخفیف]])</f>
        <v>0</v>
      </c>
      <c r="R26">
        <v>0</v>
      </c>
    </row>
    <row r="27" spans="1:18" x14ac:dyDescent="0.25">
      <c r="A27" s="24" t="s">
        <v>567</v>
      </c>
      <c r="B27" t="s">
        <v>11</v>
      </c>
      <c r="C27">
        <v>3141602179</v>
      </c>
      <c r="D27" s="21" t="str">
        <f>MID(درخواست[[#This Row],[کدمدرسه]],1,1)</f>
        <v>3</v>
      </c>
      <c r="E27" t="s">
        <v>12</v>
      </c>
      <c r="F27" t="s">
        <v>13</v>
      </c>
      <c r="G27" t="s">
        <v>14</v>
      </c>
      <c r="H27" t="str">
        <f>درخواست[[#This Row],[استان]]&amp;"/"&amp;درخواست[[#This Row],[شهر]]&amp;"/"&amp;درخواست[[#This Row],[مدرسه]]</f>
        <v>فارس/آباده/کوثر</v>
      </c>
      <c r="I27" t="s">
        <v>15</v>
      </c>
      <c r="J27">
        <v>9173516317</v>
      </c>
      <c r="K27">
        <v>7144332426</v>
      </c>
      <c r="L27" s="24" t="s">
        <v>2124</v>
      </c>
      <c r="M27" t="s">
        <v>41</v>
      </c>
      <c r="N27" t="str">
        <f>VLOOKUP(درخواست[[#This Row],[کدکتاب]],کتاب[#All],4,FALSE)</f>
        <v>سایر</v>
      </c>
      <c r="O27">
        <f>VLOOKUP(درخواست[[#This Row],[کدکتاب]],کتاب[#All],3,FALSE)</f>
        <v>390000</v>
      </c>
      <c r="P27">
        <f>IF(درخواست[[#This Row],[ناشر]]="هاجر",VLOOKUP(درخواست[[#This Row],[استان]],تخفیف[#All],3,FALSE),VLOOKUP(درخواست[[#This Row],[استان]],تخفیف[#All],4,FALSE))</f>
        <v>0.25</v>
      </c>
      <c r="Q27">
        <f>درخواست[[#This Row],[پشت جلد]]*(1-درخواست[[#This Row],[تخفیف]])</f>
        <v>292500</v>
      </c>
      <c r="R27">
        <v>0</v>
      </c>
    </row>
    <row r="28" spans="1:18" x14ac:dyDescent="0.25">
      <c r="A28" s="24" t="s">
        <v>568</v>
      </c>
      <c r="B28" t="s">
        <v>11</v>
      </c>
      <c r="C28">
        <v>3141602179</v>
      </c>
      <c r="D28" s="21" t="str">
        <f>MID(درخواست[[#This Row],[کدمدرسه]],1,1)</f>
        <v>3</v>
      </c>
      <c r="E28" t="s">
        <v>12</v>
      </c>
      <c r="F28" t="s">
        <v>13</v>
      </c>
      <c r="G28" t="s">
        <v>14</v>
      </c>
      <c r="H28" t="str">
        <f>درخواست[[#This Row],[استان]]&amp;"/"&amp;درخواست[[#This Row],[شهر]]&amp;"/"&amp;درخواست[[#This Row],[مدرسه]]</f>
        <v>فارس/آباده/کوثر</v>
      </c>
      <c r="I28" t="s">
        <v>15</v>
      </c>
      <c r="J28">
        <v>9173516317</v>
      </c>
      <c r="K28">
        <v>7144332426</v>
      </c>
      <c r="L28" s="24" t="s">
        <v>2214</v>
      </c>
      <c r="M28" t="s">
        <v>42</v>
      </c>
      <c r="N28" t="str">
        <f>VLOOKUP(درخواست[[#This Row],[کدکتاب]],کتاب[#All],4,FALSE)</f>
        <v>سایر</v>
      </c>
      <c r="O28">
        <f>VLOOKUP(درخواست[[#This Row],[کدکتاب]],کتاب[#All],3,FALSE)</f>
        <v>2870000</v>
      </c>
      <c r="P28">
        <f>IF(درخواست[[#This Row],[ناشر]]="هاجر",VLOOKUP(درخواست[[#This Row],[استان]],تخفیف[#All],3,FALSE),VLOOKUP(درخواست[[#This Row],[استان]],تخفیف[#All],4,FALSE))</f>
        <v>0.25</v>
      </c>
      <c r="Q28">
        <f>درخواست[[#This Row],[پشت جلد]]*(1-درخواست[[#This Row],[تخفیف]])</f>
        <v>2152500</v>
      </c>
      <c r="R28">
        <v>0</v>
      </c>
    </row>
    <row r="29" spans="1:18" x14ac:dyDescent="0.25">
      <c r="A29" s="24" t="s">
        <v>569</v>
      </c>
      <c r="B29" t="s">
        <v>11</v>
      </c>
      <c r="C29">
        <v>3141602179</v>
      </c>
      <c r="D29" s="21" t="str">
        <f>MID(درخواست[[#This Row],[کدمدرسه]],1,1)</f>
        <v>3</v>
      </c>
      <c r="E29" t="s">
        <v>12</v>
      </c>
      <c r="F29" t="s">
        <v>13</v>
      </c>
      <c r="G29" t="s">
        <v>14</v>
      </c>
      <c r="H29" t="str">
        <f>درخواست[[#This Row],[استان]]&amp;"/"&amp;درخواست[[#This Row],[شهر]]&amp;"/"&amp;درخواست[[#This Row],[مدرسه]]</f>
        <v>فارس/آباده/کوثر</v>
      </c>
      <c r="I29" t="s">
        <v>15</v>
      </c>
      <c r="J29">
        <v>9173516317</v>
      </c>
      <c r="K29">
        <v>7144332426</v>
      </c>
      <c r="L29" s="24" t="s">
        <v>2129</v>
      </c>
      <c r="M29" t="s">
        <v>43</v>
      </c>
      <c r="N29" t="str">
        <f>VLOOKUP(درخواست[[#This Row],[کدکتاب]],کتاب[#All],4,FALSE)</f>
        <v>سایر</v>
      </c>
      <c r="O29">
        <f>VLOOKUP(درخواست[[#This Row],[کدکتاب]],کتاب[#All],3,FALSE)</f>
        <v>115000</v>
      </c>
      <c r="P29">
        <f>IF(درخواست[[#This Row],[ناشر]]="هاجر",VLOOKUP(درخواست[[#This Row],[استان]],تخفیف[#All],3,FALSE),VLOOKUP(درخواست[[#This Row],[استان]],تخفیف[#All],4,FALSE))</f>
        <v>0.25</v>
      </c>
      <c r="Q29">
        <f>درخواست[[#This Row],[پشت جلد]]*(1-درخواست[[#This Row],[تخفیف]])</f>
        <v>86250</v>
      </c>
      <c r="R29">
        <v>0</v>
      </c>
    </row>
    <row r="30" spans="1:18" x14ac:dyDescent="0.25">
      <c r="A30" s="24" t="s">
        <v>570</v>
      </c>
      <c r="B30" t="s">
        <v>11</v>
      </c>
      <c r="C30">
        <v>3141602179</v>
      </c>
      <c r="D30" s="21" t="str">
        <f>MID(درخواست[[#This Row],[کدمدرسه]],1,1)</f>
        <v>3</v>
      </c>
      <c r="E30" t="s">
        <v>12</v>
      </c>
      <c r="F30" t="s">
        <v>13</v>
      </c>
      <c r="G30" t="s">
        <v>14</v>
      </c>
      <c r="H30" t="str">
        <f>درخواست[[#This Row],[استان]]&amp;"/"&amp;درخواست[[#This Row],[شهر]]&amp;"/"&amp;درخواست[[#This Row],[مدرسه]]</f>
        <v>فارس/آباده/کوثر</v>
      </c>
      <c r="I30" t="s">
        <v>15</v>
      </c>
      <c r="J30">
        <v>9173516317</v>
      </c>
      <c r="K30">
        <v>7144332426</v>
      </c>
      <c r="L30" s="24" t="s">
        <v>2130</v>
      </c>
      <c r="M30" t="s">
        <v>44</v>
      </c>
      <c r="N30" t="str">
        <f>VLOOKUP(درخواست[[#This Row],[کدکتاب]],کتاب[#All],4,FALSE)</f>
        <v>سایر</v>
      </c>
      <c r="O30">
        <f>VLOOKUP(درخواست[[#This Row],[کدکتاب]],کتاب[#All],3,FALSE)</f>
        <v>80000</v>
      </c>
      <c r="P30">
        <f>IF(درخواست[[#This Row],[ناشر]]="هاجر",VLOOKUP(درخواست[[#This Row],[استان]],تخفیف[#All],3,FALSE),VLOOKUP(درخواست[[#This Row],[استان]],تخفیف[#All],4,FALSE))</f>
        <v>0.25</v>
      </c>
      <c r="Q30">
        <f>درخواست[[#This Row],[پشت جلد]]*(1-درخواست[[#This Row],[تخفیف]])</f>
        <v>60000</v>
      </c>
      <c r="R30">
        <v>0</v>
      </c>
    </row>
    <row r="31" spans="1:18" x14ac:dyDescent="0.25">
      <c r="A31" s="24" t="s">
        <v>571</v>
      </c>
      <c r="B31" t="s">
        <v>11</v>
      </c>
      <c r="C31">
        <v>3141602179</v>
      </c>
      <c r="D31" s="21" t="str">
        <f>MID(درخواست[[#This Row],[کدمدرسه]],1,1)</f>
        <v>3</v>
      </c>
      <c r="E31" t="s">
        <v>12</v>
      </c>
      <c r="F31" t="s">
        <v>13</v>
      </c>
      <c r="G31" t="s">
        <v>14</v>
      </c>
      <c r="H31" t="str">
        <f>درخواست[[#This Row],[استان]]&amp;"/"&amp;درخواست[[#This Row],[شهر]]&amp;"/"&amp;درخواست[[#This Row],[مدرسه]]</f>
        <v>فارس/آباده/کوثر</v>
      </c>
      <c r="I31" t="s">
        <v>15</v>
      </c>
      <c r="J31">
        <v>9173516317</v>
      </c>
      <c r="K31">
        <v>7144332426</v>
      </c>
      <c r="L31" s="24" t="s">
        <v>2131</v>
      </c>
      <c r="M31" t="s">
        <v>45</v>
      </c>
      <c r="N31" t="str">
        <f>VLOOKUP(درخواست[[#This Row],[کدکتاب]],کتاب[#All],4,FALSE)</f>
        <v>سایر</v>
      </c>
      <c r="O31">
        <f>VLOOKUP(درخواست[[#This Row],[کدکتاب]],کتاب[#All],3,FALSE)</f>
        <v>260000</v>
      </c>
      <c r="P31">
        <f>IF(درخواست[[#This Row],[ناشر]]="هاجر",VLOOKUP(درخواست[[#This Row],[استان]],تخفیف[#All],3,FALSE),VLOOKUP(درخواست[[#This Row],[استان]],تخفیف[#All],4,FALSE))</f>
        <v>0.25</v>
      </c>
      <c r="Q31">
        <f>درخواست[[#This Row],[پشت جلد]]*(1-درخواست[[#This Row],[تخفیف]])</f>
        <v>195000</v>
      </c>
      <c r="R31">
        <v>0</v>
      </c>
    </row>
    <row r="32" spans="1:18" x14ac:dyDescent="0.25">
      <c r="A32" s="24" t="s">
        <v>572</v>
      </c>
      <c r="B32" t="s">
        <v>11</v>
      </c>
      <c r="C32">
        <v>3141602179</v>
      </c>
      <c r="D32" s="21" t="str">
        <f>MID(درخواست[[#This Row],[کدمدرسه]],1,1)</f>
        <v>3</v>
      </c>
      <c r="E32" t="s">
        <v>12</v>
      </c>
      <c r="F32" t="s">
        <v>13</v>
      </c>
      <c r="G32" t="s">
        <v>14</v>
      </c>
      <c r="H32" t="str">
        <f>درخواست[[#This Row],[استان]]&amp;"/"&amp;درخواست[[#This Row],[شهر]]&amp;"/"&amp;درخواست[[#This Row],[مدرسه]]</f>
        <v>فارس/آباده/کوثر</v>
      </c>
      <c r="I32" t="s">
        <v>15</v>
      </c>
      <c r="J32">
        <v>9173516317</v>
      </c>
      <c r="K32">
        <v>7144332426</v>
      </c>
      <c r="L32" s="24" t="s">
        <v>2132</v>
      </c>
      <c r="M32" t="s">
        <v>46</v>
      </c>
      <c r="N32" t="str">
        <f>VLOOKUP(درخواست[[#This Row],[کدکتاب]],کتاب[#All],4,FALSE)</f>
        <v>سایر</v>
      </c>
      <c r="O32">
        <f>VLOOKUP(درخواست[[#This Row],[کدکتاب]],کتاب[#All],3,FALSE)</f>
        <v>400000</v>
      </c>
      <c r="P32">
        <f>IF(درخواست[[#This Row],[ناشر]]="هاجر",VLOOKUP(درخواست[[#This Row],[استان]],تخفیف[#All],3,FALSE),VLOOKUP(درخواست[[#This Row],[استان]],تخفیف[#All],4,FALSE))</f>
        <v>0.25</v>
      </c>
      <c r="Q32">
        <f>درخواست[[#This Row],[پشت جلد]]*(1-درخواست[[#This Row],[تخفیف]])</f>
        <v>300000</v>
      </c>
      <c r="R32">
        <v>0</v>
      </c>
    </row>
    <row r="33" spans="1:18" x14ac:dyDescent="0.25">
      <c r="A33" s="24" t="s">
        <v>573</v>
      </c>
      <c r="B33" t="s">
        <v>11</v>
      </c>
      <c r="C33">
        <v>3141602179</v>
      </c>
      <c r="D33" s="21" t="str">
        <f>MID(درخواست[[#This Row],[کدمدرسه]],1,1)</f>
        <v>3</v>
      </c>
      <c r="E33" t="s">
        <v>12</v>
      </c>
      <c r="F33" t="s">
        <v>13</v>
      </c>
      <c r="G33" t="s">
        <v>14</v>
      </c>
      <c r="H33" t="str">
        <f>درخواست[[#This Row],[استان]]&amp;"/"&amp;درخواست[[#This Row],[شهر]]&amp;"/"&amp;درخواست[[#This Row],[مدرسه]]</f>
        <v>فارس/آباده/کوثر</v>
      </c>
      <c r="I33" t="s">
        <v>15</v>
      </c>
      <c r="J33">
        <v>9173516317</v>
      </c>
      <c r="K33">
        <v>7144332426</v>
      </c>
      <c r="L33" s="24" t="s">
        <v>2125</v>
      </c>
      <c r="M33" t="s">
        <v>47</v>
      </c>
      <c r="N33" t="str">
        <f>VLOOKUP(درخواست[[#This Row],[کدکتاب]],کتاب[#All],4,FALSE)</f>
        <v>سایر</v>
      </c>
      <c r="O33">
        <f>VLOOKUP(درخواست[[#This Row],[کدکتاب]],کتاب[#All],3,FALSE)</f>
        <v>390000</v>
      </c>
      <c r="P33">
        <f>IF(درخواست[[#This Row],[ناشر]]="هاجر",VLOOKUP(درخواست[[#This Row],[استان]],تخفیف[#All],3,FALSE),VLOOKUP(درخواست[[#This Row],[استان]],تخفیف[#All],4,FALSE))</f>
        <v>0.25</v>
      </c>
      <c r="Q33">
        <f>درخواست[[#This Row],[پشت جلد]]*(1-درخواست[[#This Row],[تخفیف]])</f>
        <v>292500</v>
      </c>
      <c r="R33">
        <v>0</v>
      </c>
    </row>
    <row r="34" spans="1:18" x14ac:dyDescent="0.25">
      <c r="A34" s="24" t="s">
        <v>574</v>
      </c>
      <c r="B34" t="s">
        <v>11</v>
      </c>
      <c r="C34">
        <v>3141602179</v>
      </c>
      <c r="D34" s="21" t="str">
        <f>MID(درخواست[[#This Row],[کدمدرسه]],1,1)</f>
        <v>3</v>
      </c>
      <c r="E34" t="s">
        <v>12</v>
      </c>
      <c r="F34" t="s">
        <v>13</v>
      </c>
      <c r="G34" t="s">
        <v>14</v>
      </c>
      <c r="H34" t="str">
        <f>درخواست[[#This Row],[استان]]&amp;"/"&amp;درخواست[[#This Row],[شهر]]&amp;"/"&amp;درخواست[[#This Row],[مدرسه]]</f>
        <v>فارس/آباده/کوثر</v>
      </c>
      <c r="I34" t="s">
        <v>15</v>
      </c>
      <c r="J34">
        <v>9173516317</v>
      </c>
      <c r="K34">
        <v>7144332426</v>
      </c>
      <c r="L34" s="24" t="s">
        <v>2210</v>
      </c>
      <c r="M34" t="s">
        <v>48</v>
      </c>
      <c r="N34" t="str">
        <f>VLOOKUP(درخواست[[#This Row],[کدکتاب]],کتاب[#All],4,FALSE)</f>
        <v>هاجر</v>
      </c>
      <c r="O34">
        <f>VLOOKUP(درخواست[[#This Row],[کدکتاب]],کتاب[#All],3,FALSE)</f>
        <v>0</v>
      </c>
      <c r="P34">
        <f>IF(درخواست[[#This Row],[ناشر]]="هاجر",VLOOKUP(درخواست[[#This Row],[استان]],تخفیف[#All],3,FALSE),VLOOKUP(درخواست[[#This Row],[استان]],تخفیف[#All],4,FALSE))</f>
        <v>0.37</v>
      </c>
      <c r="Q34">
        <f>درخواست[[#This Row],[پشت جلد]]*(1-درخواست[[#This Row],[تخفیف]])</f>
        <v>0</v>
      </c>
      <c r="R34">
        <v>0</v>
      </c>
    </row>
    <row r="35" spans="1:18" x14ac:dyDescent="0.25">
      <c r="A35" s="24" t="s">
        <v>575</v>
      </c>
      <c r="B35" t="s">
        <v>11</v>
      </c>
      <c r="C35">
        <v>3141602179</v>
      </c>
      <c r="D35" s="21" t="str">
        <f>MID(درخواست[[#This Row],[کدمدرسه]],1,1)</f>
        <v>3</v>
      </c>
      <c r="E35" t="s">
        <v>12</v>
      </c>
      <c r="F35" t="s">
        <v>13</v>
      </c>
      <c r="G35" t="s">
        <v>14</v>
      </c>
      <c r="H35" t="str">
        <f>درخواست[[#This Row],[استان]]&amp;"/"&amp;درخواست[[#This Row],[شهر]]&amp;"/"&amp;درخواست[[#This Row],[مدرسه]]</f>
        <v>فارس/آباده/کوثر</v>
      </c>
      <c r="I35" t="s">
        <v>15</v>
      </c>
      <c r="J35">
        <v>9173516317</v>
      </c>
      <c r="K35">
        <v>7144332426</v>
      </c>
      <c r="L35" s="24" t="s">
        <v>2126</v>
      </c>
      <c r="M35" t="s">
        <v>49</v>
      </c>
      <c r="N35" t="str">
        <f>VLOOKUP(درخواست[[#This Row],[کدکتاب]],کتاب[#All],4,FALSE)</f>
        <v>سایر</v>
      </c>
      <c r="O35">
        <f>VLOOKUP(درخواست[[#This Row],[کدکتاب]],کتاب[#All],3,FALSE)</f>
        <v>0</v>
      </c>
      <c r="P35">
        <f>IF(درخواست[[#This Row],[ناشر]]="هاجر",VLOOKUP(درخواست[[#This Row],[استان]],تخفیف[#All],3,FALSE),VLOOKUP(درخواست[[#This Row],[استان]],تخفیف[#All],4,FALSE))</f>
        <v>0.25</v>
      </c>
      <c r="Q35">
        <f>درخواست[[#This Row],[پشت جلد]]*(1-درخواست[[#This Row],[تخفیف]])</f>
        <v>0</v>
      </c>
      <c r="R35">
        <v>0</v>
      </c>
    </row>
    <row r="36" spans="1:18" x14ac:dyDescent="0.25">
      <c r="A36" s="24" t="s">
        <v>576</v>
      </c>
      <c r="B36" t="s">
        <v>11</v>
      </c>
      <c r="C36">
        <v>3141602179</v>
      </c>
      <c r="D36" s="21" t="str">
        <f>MID(درخواست[[#This Row],[کدمدرسه]],1,1)</f>
        <v>3</v>
      </c>
      <c r="E36" t="s">
        <v>12</v>
      </c>
      <c r="F36" t="s">
        <v>13</v>
      </c>
      <c r="G36" t="s">
        <v>14</v>
      </c>
      <c r="H36" t="str">
        <f>درخواست[[#This Row],[استان]]&amp;"/"&amp;درخواست[[#This Row],[شهر]]&amp;"/"&amp;درخواست[[#This Row],[مدرسه]]</f>
        <v>فارس/آباده/کوثر</v>
      </c>
      <c r="I36" t="s">
        <v>15</v>
      </c>
      <c r="J36">
        <v>9173516317</v>
      </c>
      <c r="K36">
        <v>7144332426</v>
      </c>
      <c r="L36" s="24" t="s">
        <v>2127</v>
      </c>
      <c r="M36" t="s">
        <v>50</v>
      </c>
      <c r="N36" t="str">
        <f>VLOOKUP(درخواست[[#This Row],[کدکتاب]],کتاب[#All],4,FALSE)</f>
        <v>سایر</v>
      </c>
      <c r="O36">
        <f>VLOOKUP(درخواست[[#This Row],[کدکتاب]],کتاب[#All],3,FALSE)</f>
        <v>850000</v>
      </c>
      <c r="P36">
        <f>IF(درخواست[[#This Row],[ناشر]]="هاجر",VLOOKUP(درخواست[[#This Row],[استان]],تخفیف[#All],3,FALSE),VLOOKUP(درخواست[[#This Row],[استان]],تخفیف[#All],4,FALSE))</f>
        <v>0.25</v>
      </c>
      <c r="Q36">
        <f>درخواست[[#This Row],[پشت جلد]]*(1-درخواست[[#This Row],[تخفیف]])</f>
        <v>637500</v>
      </c>
      <c r="R36">
        <v>0</v>
      </c>
    </row>
    <row r="37" spans="1:18" x14ac:dyDescent="0.25">
      <c r="A37" s="24" t="s">
        <v>577</v>
      </c>
      <c r="B37" t="s">
        <v>11</v>
      </c>
      <c r="C37">
        <v>3141602179</v>
      </c>
      <c r="D37" s="21" t="str">
        <f>MID(درخواست[[#This Row],[کدمدرسه]],1,1)</f>
        <v>3</v>
      </c>
      <c r="E37" t="s">
        <v>12</v>
      </c>
      <c r="F37" t="s">
        <v>13</v>
      </c>
      <c r="G37" t="s">
        <v>14</v>
      </c>
      <c r="H37" t="str">
        <f>درخواست[[#This Row],[استان]]&amp;"/"&amp;درخواست[[#This Row],[شهر]]&amp;"/"&amp;درخواست[[#This Row],[مدرسه]]</f>
        <v>فارس/آباده/کوثر</v>
      </c>
      <c r="I37" t="s">
        <v>15</v>
      </c>
      <c r="J37">
        <v>9173516317</v>
      </c>
      <c r="K37">
        <v>7144332426</v>
      </c>
      <c r="L37" s="24" t="s">
        <v>2128</v>
      </c>
      <c r="M37" t="s">
        <v>51</v>
      </c>
      <c r="N37" t="str">
        <f>VLOOKUP(درخواست[[#This Row],[کدکتاب]],کتاب[#All],4,FALSE)</f>
        <v>سایر</v>
      </c>
      <c r="O37">
        <f>VLOOKUP(درخواست[[#This Row],[کدکتاب]],کتاب[#All],3,FALSE)</f>
        <v>0</v>
      </c>
      <c r="P37">
        <f>IF(درخواست[[#This Row],[ناشر]]="هاجر",VLOOKUP(درخواست[[#This Row],[استان]],تخفیف[#All],3,FALSE),VLOOKUP(درخواست[[#This Row],[استان]],تخفیف[#All],4,FALSE))</f>
        <v>0.25</v>
      </c>
      <c r="Q37">
        <f>درخواست[[#This Row],[پشت جلد]]*(1-درخواست[[#This Row],[تخفیف]])</f>
        <v>0</v>
      </c>
      <c r="R37">
        <v>0</v>
      </c>
    </row>
    <row r="38" spans="1:18" x14ac:dyDescent="0.25">
      <c r="A38" s="24" t="s">
        <v>578</v>
      </c>
      <c r="B38" t="s">
        <v>11</v>
      </c>
      <c r="C38">
        <v>3141602179</v>
      </c>
      <c r="D38" s="21" t="str">
        <f>MID(درخواست[[#This Row],[کدمدرسه]],1,1)</f>
        <v>3</v>
      </c>
      <c r="E38" t="s">
        <v>12</v>
      </c>
      <c r="F38" t="s">
        <v>13</v>
      </c>
      <c r="G38" t="s">
        <v>14</v>
      </c>
      <c r="H38" t="str">
        <f>درخواست[[#This Row],[استان]]&amp;"/"&amp;درخواست[[#This Row],[شهر]]&amp;"/"&amp;درخواست[[#This Row],[مدرسه]]</f>
        <v>فارس/آباده/کوثر</v>
      </c>
      <c r="I38" t="s">
        <v>15</v>
      </c>
      <c r="J38">
        <v>9173516317</v>
      </c>
      <c r="K38">
        <v>7144332426</v>
      </c>
      <c r="L38" s="24" t="s">
        <v>2133</v>
      </c>
      <c r="M38" t="s">
        <v>52</v>
      </c>
      <c r="N38" t="str">
        <f>VLOOKUP(درخواست[[#This Row],[کدکتاب]],کتاب[#All],4,FALSE)</f>
        <v>سایر</v>
      </c>
      <c r="O38">
        <f>VLOOKUP(درخواست[[#This Row],[کدکتاب]],کتاب[#All],3,FALSE)</f>
        <v>430000</v>
      </c>
      <c r="P38">
        <f>IF(درخواست[[#This Row],[ناشر]]="هاجر",VLOOKUP(درخواست[[#This Row],[استان]],تخفیف[#All],3,FALSE),VLOOKUP(درخواست[[#This Row],[استان]],تخفیف[#All],4,FALSE))</f>
        <v>0.25</v>
      </c>
      <c r="Q38">
        <f>درخواست[[#This Row],[پشت جلد]]*(1-درخواست[[#This Row],[تخفیف]])</f>
        <v>322500</v>
      </c>
      <c r="R38">
        <v>0</v>
      </c>
    </row>
    <row r="39" spans="1:18" x14ac:dyDescent="0.25">
      <c r="A39" s="24" t="s">
        <v>579</v>
      </c>
      <c r="B39" t="s">
        <v>11</v>
      </c>
      <c r="C39">
        <v>3141602179</v>
      </c>
      <c r="D39" s="21" t="str">
        <f>MID(درخواست[[#This Row],[کدمدرسه]],1,1)</f>
        <v>3</v>
      </c>
      <c r="E39" t="s">
        <v>12</v>
      </c>
      <c r="F39" t="s">
        <v>13</v>
      </c>
      <c r="G39" t="s">
        <v>14</v>
      </c>
      <c r="H39" t="str">
        <f>درخواست[[#This Row],[استان]]&amp;"/"&amp;درخواست[[#This Row],[شهر]]&amp;"/"&amp;درخواست[[#This Row],[مدرسه]]</f>
        <v>فارس/آباده/کوثر</v>
      </c>
      <c r="I39" t="s">
        <v>15</v>
      </c>
      <c r="J39">
        <v>9173516317</v>
      </c>
      <c r="K39">
        <v>7144332426</v>
      </c>
      <c r="L39" s="24" t="s">
        <v>2134</v>
      </c>
      <c r="M39" t="s">
        <v>53</v>
      </c>
      <c r="N39" t="str">
        <f>VLOOKUP(درخواست[[#This Row],[کدکتاب]],کتاب[#All],4,FALSE)</f>
        <v>سایر</v>
      </c>
      <c r="O39">
        <f>VLOOKUP(درخواست[[#This Row],[کدکتاب]],کتاب[#All],3,FALSE)</f>
        <v>233000</v>
      </c>
      <c r="P39">
        <f>IF(درخواست[[#This Row],[ناشر]]="هاجر",VLOOKUP(درخواست[[#This Row],[استان]],تخفیف[#All],3,FALSE),VLOOKUP(درخواست[[#This Row],[استان]],تخفیف[#All],4,FALSE))</f>
        <v>0.25</v>
      </c>
      <c r="Q39">
        <f>درخواست[[#This Row],[پشت جلد]]*(1-درخواست[[#This Row],[تخفیف]])</f>
        <v>174750</v>
      </c>
      <c r="R39">
        <v>0</v>
      </c>
    </row>
    <row r="40" spans="1:18" x14ac:dyDescent="0.25">
      <c r="A40" s="24" t="s">
        <v>580</v>
      </c>
      <c r="B40" t="s">
        <v>11</v>
      </c>
      <c r="C40">
        <v>3141602179</v>
      </c>
      <c r="D40" s="21" t="str">
        <f>MID(درخواست[[#This Row],[کدمدرسه]],1,1)</f>
        <v>3</v>
      </c>
      <c r="E40" t="s">
        <v>12</v>
      </c>
      <c r="F40" t="s">
        <v>13</v>
      </c>
      <c r="G40" t="s">
        <v>14</v>
      </c>
      <c r="H40" t="str">
        <f>درخواست[[#This Row],[استان]]&amp;"/"&amp;درخواست[[#This Row],[شهر]]&amp;"/"&amp;درخواست[[#This Row],[مدرسه]]</f>
        <v>فارس/آباده/کوثر</v>
      </c>
      <c r="I40" t="s">
        <v>15</v>
      </c>
      <c r="J40">
        <v>9173516317</v>
      </c>
      <c r="K40">
        <v>7144332426</v>
      </c>
      <c r="L40" s="24" t="s">
        <v>2135</v>
      </c>
      <c r="M40" t="s">
        <v>54</v>
      </c>
      <c r="N40" t="str">
        <f>VLOOKUP(درخواست[[#This Row],[کدکتاب]],کتاب[#All],4,FALSE)</f>
        <v>سایر</v>
      </c>
      <c r="O40">
        <f>VLOOKUP(درخواست[[#This Row],[کدکتاب]],کتاب[#All],3,FALSE)</f>
        <v>600000</v>
      </c>
      <c r="P40">
        <f>IF(درخواست[[#This Row],[ناشر]]="هاجر",VLOOKUP(درخواست[[#This Row],[استان]],تخفیف[#All],3,FALSE),VLOOKUP(درخواست[[#This Row],[استان]],تخفیف[#All],4,FALSE))</f>
        <v>0.25</v>
      </c>
      <c r="Q40">
        <f>درخواست[[#This Row],[پشت جلد]]*(1-درخواست[[#This Row],[تخفیف]])</f>
        <v>450000</v>
      </c>
      <c r="R40">
        <v>0</v>
      </c>
    </row>
    <row r="41" spans="1:18" x14ac:dyDescent="0.25">
      <c r="A41" s="24" t="s">
        <v>581</v>
      </c>
      <c r="B41" t="s">
        <v>11</v>
      </c>
      <c r="C41">
        <v>3141602179</v>
      </c>
      <c r="D41" s="21" t="str">
        <f>MID(درخواست[[#This Row],[کدمدرسه]],1,1)</f>
        <v>3</v>
      </c>
      <c r="E41" t="s">
        <v>12</v>
      </c>
      <c r="F41" t="s">
        <v>13</v>
      </c>
      <c r="G41" t="s">
        <v>14</v>
      </c>
      <c r="H41" t="str">
        <f>درخواست[[#This Row],[استان]]&amp;"/"&amp;درخواست[[#This Row],[شهر]]&amp;"/"&amp;درخواست[[#This Row],[مدرسه]]</f>
        <v>فارس/آباده/کوثر</v>
      </c>
      <c r="I41" t="s">
        <v>15</v>
      </c>
      <c r="J41">
        <v>9173516317</v>
      </c>
      <c r="K41">
        <v>7144332426</v>
      </c>
      <c r="L41" s="24" t="s">
        <v>2136</v>
      </c>
      <c r="M41" t="s">
        <v>55</v>
      </c>
      <c r="N41" t="str">
        <f>VLOOKUP(درخواست[[#This Row],[کدکتاب]],کتاب[#All],4,FALSE)</f>
        <v>سایر</v>
      </c>
      <c r="O41">
        <f>VLOOKUP(درخواست[[#This Row],[کدکتاب]],کتاب[#All],3,FALSE)</f>
        <v>200000</v>
      </c>
      <c r="P41">
        <f>IF(درخواست[[#This Row],[ناشر]]="هاجر",VLOOKUP(درخواست[[#This Row],[استان]],تخفیف[#All],3,FALSE),VLOOKUP(درخواست[[#This Row],[استان]],تخفیف[#All],4,FALSE))</f>
        <v>0.25</v>
      </c>
      <c r="Q41">
        <f>درخواست[[#This Row],[پشت جلد]]*(1-درخواست[[#This Row],[تخفیف]])</f>
        <v>150000</v>
      </c>
      <c r="R41">
        <v>0</v>
      </c>
    </row>
    <row r="42" spans="1:18" x14ac:dyDescent="0.25">
      <c r="A42" s="24" t="s">
        <v>582</v>
      </c>
      <c r="B42" t="s">
        <v>11</v>
      </c>
      <c r="C42">
        <v>3141602179</v>
      </c>
      <c r="D42" s="21" t="str">
        <f>MID(درخواست[[#This Row],[کدمدرسه]],1,1)</f>
        <v>3</v>
      </c>
      <c r="E42" t="s">
        <v>12</v>
      </c>
      <c r="F42" t="s">
        <v>13</v>
      </c>
      <c r="G42" t="s">
        <v>14</v>
      </c>
      <c r="H42" t="str">
        <f>درخواست[[#This Row],[استان]]&amp;"/"&amp;درخواست[[#This Row],[شهر]]&amp;"/"&amp;درخواست[[#This Row],[مدرسه]]</f>
        <v>فارس/آباده/کوثر</v>
      </c>
      <c r="I42" t="s">
        <v>15</v>
      </c>
      <c r="J42">
        <v>9173516317</v>
      </c>
      <c r="K42">
        <v>7144332426</v>
      </c>
      <c r="L42" s="24" t="s">
        <v>2137</v>
      </c>
      <c r="M42" t="s">
        <v>56</v>
      </c>
      <c r="N42" t="str">
        <f>VLOOKUP(درخواست[[#This Row],[کدکتاب]],کتاب[#All],4,FALSE)</f>
        <v>سایر</v>
      </c>
      <c r="O42">
        <f>VLOOKUP(درخواست[[#This Row],[کدکتاب]],کتاب[#All],3,FALSE)</f>
        <v>340000</v>
      </c>
      <c r="P42">
        <f>IF(درخواست[[#This Row],[ناشر]]="هاجر",VLOOKUP(درخواست[[#This Row],[استان]],تخفیف[#All],3,FALSE),VLOOKUP(درخواست[[#This Row],[استان]],تخفیف[#All],4,FALSE))</f>
        <v>0.25</v>
      </c>
      <c r="Q42">
        <f>درخواست[[#This Row],[پشت جلد]]*(1-درخواست[[#This Row],[تخفیف]])</f>
        <v>255000</v>
      </c>
      <c r="R42">
        <v>0</v>
      </c>
    </row>
    <row r="43" spans="1:18" x14ac:dyDescent="0.25">
      <c r="A43" s="24" t="s">
        <v>583</v>
      </c>
      <c r="B43" t="s">
        <v>11</v>
      </c>
      <c r="C43">
        <v>3141602179</v>
      </c>
      <c r="D43" s="21" t="str">
        <f>MID(درخواست[[#This Row],[کدمدرسه]],1,1)</f>
        <v>3</v>
      </c>
      <c r="E43" t="s">
        <v>12</v>
      </c>
      <c r="F43" t="s">
        <v>13</v>
      </c>
      <c r="G43" t="s">
        <v>14</v>
      </c>
      <c r="H43" t="str">
        <f>درخواست[[#This Row],[استان]]&amp;"/"&amp;درخواست[[#This Row],[شهر]]&amp;"/"&amp;درخواست[[#This Row],[مدرسه]]</f>
        <v>فارس/آباده/کوثر</v>
      </c>
      <c r="I43" t="s">
        <v>15</v>
      </c>
      <c r="J43">
        <v>9173516317</v>
      </c>
      <c r="K43">
        <v>7144332426</v>
      </c>
      <c r="L43" s="24" t="s">
        <v>2138</v>
      </c>
      <c r="M43" t="s">
        <v>57</v>
      </c>
      <c r="N43" t="str">
        <f>VLOOKUP(درخواست[[#This Row],[کدکتاب]],کتاب[#All],4,FALSE)</f>
        <v>هاجر</v>
      </c>
      <c r="O43">
        <f>VLOOKUP(درخواست[[#This Row],[کدکتاب]],کتاب[#All],3,FALSE)</f>
        <v>1200000</v>
      </c>
      <c r="P43">
        <f>IF(درخواست[[#This Row],[ناشر]]="هاجر",VLOOKUP(درخواست[[#This Row],[استان]],تخفیف[#All],3,FALSE),VLOOKUP(درخواست[[#This Row],[استان]],تخفیف[#All],4,FALSE))</f>
        <v>0.37</v>
      </c>
      <c r="Q43">
        <f>درخواست[[#This Row],[پشت جلد]]*(1-درخواست[[#This Row],[تخفیف]])</f>
        <v>756000</v>
      </c>
      <c r="R43">
        <v>0</v>
      </c>
    </row>
    <row r="44" spans="1:18" x14ac:dyDescent="0.25">
      <c r="A44" s="24" t="s">
        <v>584</v>
      </c>
      <c r="B44" t="s">
        <v>11</v>
      </c>
      <c r="C44">
        <v>3141602179</v>
      </c>
      <c r="D44" s="21" t="str">
        <f>MID(درخواست[[#This Row],[کدمدرسه]],1,1)</f>
        <v>3</v>
      </c>
      <c r="E44" t="s">
        <v>12</v>
      </c>
      <c r="F44" t="s">
        <v>13</v>
      </c>
      <c r="G44" t="s">
        <v>14</v>
      </c>
      <c r="H44" t="str">
        <f>درخواست[[#This Row],[استان]]&amp;"/"&amp;درخواست[[#This Row],[شهر]]&amp;"/"&amp;درخواست[[#This Row],[مدرسه]]</f>
        <v>فارس/آباده/کوثر</v>
      </c>
      <c r="I44" t="s">
        <v>15</v>
      </c>
      <c r="J44">
        <v>9173516317</v>
      </c>
      <c r="K44">
        <v>7144332426</v>
      </c>
      <c r="L44" s="24" t="s">
        <v>2139</v>
      </c>
      <c r="M44" t="s">
        <v>58</v>
      </c>
      <c r="N44" t="str">
        <f>VLOOKUP(درخواست[[#This Row],[کدکتاب]],کتاب[#All],4,FALSE)</f>
        <v>هاجر</v>
      </c>
      <c r="O44">
        <f>VLOOKUP(درخواست[[#This Row],[کدکتاب]],کتاب[#All],3,FALSE)</f>
        <v>1360000</v>
      </c>
      <c r="P44">
        <f>IF(درخواست[[#This Row],[ناشر]]="هاجر",VLOOKUP(درخواست[[#This Row],[استان]],تخفیف[#All],3,FALSE),VLOOKUP(درخواست[[#This Row],[استان]],تخفیف[#All],4,FALSE))</f>
        <v>0.37</v>
      </c>
      <c r="Q44">
        <f>درخواست[[#This Row],[پشت جلد]]*(1-درخواست[[#This Row],[تخفیف]])</f>
        <v>856800</v>
      </c>
      <c r="R44">
        <v>0</v>
      </c>
    </row>
    <row r="45" spans="1:18" x14ac:dyDescent="0.25">
      <c r="A45" s="24" t="s">
        <v>585</v>
      </c>
      <c r="B45" t="s">
        <v>11</v>
      </c>
      <c r="C45">
        <v>3141602179</v>
      </c>
      <c r="D45" s="21" t="str">
        <f>MID(درخواست[[#This Row],[کدمدرسه]],1,1)</f>
        <v>3</v>
      </c>
      <c r="E45" t="s">
        <v>12</v>
      </c>
      <c r="F45" t="s">
        <v>13</v>
      </c>
      <c r="G45" t="s">
        <v>14</v>
      </c>
      <c r="H45" t="str">
        <f>درخواست[[#This Row],[استان]]&amp;"/"&amp;درخواست[[#This Row],[شهر]]&amp;"/"&amp;درخواست[[#This Row],[مدرسه]]</f>
        <v>فارس/آباده/کوثر</v>
      </c>
      <c r="I45" t="s">
        <v>15</v>
      </c>
      <c r="J45">
        <v>9173516317</v>
      </c>
      <c r="K45">
        <v>7144332426</v>
      </c>
      <c r="L45" s="24" t="s">
        <v>2140</v>
      </c>
      <c r="M45" t="s">
        <v>59</v>
      </c>
      <c r="N45" t="str">
        <f>VLOOKUP(درخواست[[#This Row],[کدکتاب]],کتاب[#All],4,FALSE)</f>
        <v>سایر</v>
      </c>
      <c r="O45">
        <f>VLOOKUP(درخواست[[#This Row],[کدکتاب]],کتاب[#All],3,FALSE)</f>
        <v>290000</v>
      </c>
      <c r="P45">
        <f>IF(درخواست[[#This Row],[ناشر]]="هاجر",VLOOKUP(درخواست[[#This Row],[استان]],تخفیف[#All],3,FALSE),VLOOKUP(درخواست[[#This Row],[استان]],تخفیف[#All],4,FALSE))</f>
        <v>0.25</v>
      </c>
      <c r="Q45">
        <f>درخواست[[#This Row],[پشت جلد]]*(1-درخواست[[#This Row],[تخفیف]])</f>
        <v>217500</v>
      </c>
      <c r="R45">
        <v>0</v>
      </c>
    </row>
    <row r="46" spans="1:18" x14ac:dyDescent="0.25">
      <c r="A46" s="24" t="s">
        <v>586</v>
      </c>
      <c r="B46" t="s">
        <v>11</v>
      </c>
      <c r="C46">
        <v>3141602179</v>
      </c>
      <c r="D46" s="21" t="str">
        <f>MID(درخواست[[#This Row],[کدمدرسه]],1,1)</f>
        <v>3</v>
      </c>
      <c r="E46" t="s">
        <v>12</v>
      </c>
      <c r="F46" t="s">
        <v>13</v>
      </c>
      <c r="G46" t="s">
        <v>14</v>
      </c>
      <c r="H46" t="str">
        <f>درخواست[[#This Row],[استان]]&amp;"/"&amp;درخواست[[#This Row],[شهر]]&amp;"/"&amp;درخواست[[#This Row],[مدرسه]]</f>
        <v>فارس/آباده/کوثر</v>
      </c>
      <c r="I46" t="s">
        <v>15</v>
      </c>
      <c r="J46">
        <v>9173516317</v>
      </c>
      <c r="K46">
        <v>7144332426</v>
      </c>
      <c r="L46" s="24" t="s">
        <v>2141</v>
      </c>
      <c r="M46" t="s">
        <v>60</v>
      </c>
      <c r="N46" t="str">
        <f>VLOOKUP(درخواست[[#This Row],[کدکتاب]],کتاب[#All],4,FALSE)</f>
        <v>سایر</v>
      </c>
      <c r="O46">
        <f>VLOOKUP(درخواست[[#This Row],[کدکتاب]],کتاب[#All],3,FALSE)</f>
        <v>350000</v>
      </c>
      <c r="P46">
        <f>IF(درخواست[[#This Row],[ناشر]]="هاجر",VLOOKUP(درخواست[[#This Row],[استان]],تخفیف[#All],3,FALSE),VLOOKUP(درخواست[[#This Row],[استان]],تخفیف[#All],4,FALSE))</f>
        <v>0.25</v>
      </c>
      <c r="Q46">
        <f>درخواست[[#This Row],[پشت جلد]]*(1-درخواست[[#This Row],[تخفیف]])</f>
        <v>262500</v>
      </c>
      <c r="R46">
        <v>0</v>
      </c>
    </row>
    <row r="47" spans="1:18" x14ac:dyDescent="0.25">
      <c r="A47" s="24" t="s">
        <v>587</v>
      </c>
      <c r="B47" t="s">
        <v>11</v>
      </c>
      <c r="C47">
        <v>3141602179</v>
      </c>
      <c r="D47" s="21" t="str">
        <f>MID(درخواست[[#This Row],[کدمدرسه]],1,1)</f>
        <v>3</v>
      </c>
      <c r="E47" t="s">
        <v>12</v>
      </c>
      <c r="F47" t="s">
        <v>13</v>
      </c>
      <c r="G47" t="s">
        <v>14</v>
      </c>
      <c r="H47" t="str">
        <f>درخواست[[#This Row],[استان]]&amp;"/"&amp;درخواست[[#This Row],[شهر]]&amp;"/"&amp;درخواست[[#This Row],[مدرسه]]</f>
        <v>فارس/آباده/کوثر</v>
      </c>
      <c r="I47" t="s">
        <v>15</v>
      </c>
      <c r="J47">
        <v>9173516317</v>
      </c>
      <c r="K47">
        <v>7144332426</v>
      </c>
      <c r="L47" s="24" t="s">
        <v>2142</v>
      </c>
      <c r="M47" t="s">
        <v>61</v>
      </c>
      <c r="N47" t="str">
        <f>VLOOKUP(درخواست[[#This Row],[کدکتاب]],کتاب[#All],4,FALSE)</f>
        <v>سایر</v>
      </c>
      <c r="O47">
        <f>VLOOKUP(درخواست[[#This Row],[کدکتاب]],کتاب[#All],3,FALSE)</f>
        <v>0</v>
      </c>
      <c r="P47">
        <f>IF(درخواست[[#This Row],[ناشر]]="هاجر",VLOOKUP(درخواست[[#This Row],[استان]],تخفیف[#All],3,FALSE),VLOOKUP(درخواست[[#This Row],[استان]],تخفیف[#All],4,FALSE))</f>
        <v>0.25</v>
      </c>
      <c r="Q47">
        <f>درخواست[[#This Row],[پشت جلد]]*(1-درخواست[[#This Row],[تخفیف]])</f>
        <v>0</v>
      </c>
      <c r="R47">
        <v>0</v>
      </c>
    </row>
    <row r="48" spans="1:18" x14ac:dyDescent="0.25">
      <c r="A48" s="24" t="s">
        <v>588</v>
      </c>
      <c r="B48" t="s">
        <v>11</v>
      </c>
      <c r="C48">
        <v>3141602179</v>
      </c>
      <c r="D48" s="21" t="str">
        <f>MID(درخواست[[#This Row],[کدمدرسه]],1,1)</f>
        <v>3</v>
      </c>
      <c r="E48" t="s">
        <v>12</v>
      </c>
      <c r="F48" t="s">
        <v>13</v>
      </c>
      <c r="G48" t="s">
        <v>14</v>
      </c>
      <c r="H48" t="str">
        <f>درخواست[[#This Row],[استان]]&amp;"/"&amp;درخواست[[#This Row],[شهر]]&amp;"/"&amp;درخواست[[#This Row],[مدرسه]]</f>
        <v>فارس/آباده/کوثر</v>
      </c>
      <c r="I48" t="s">
        <v>15</v>
      </c>
      <c r="J48">
        <v>9173516317</v>
      </c>
      <c r="K48">
        <v>7144332426</v>
      </c>
      <c r="L48" s="24" t="s">
        <v>2143</v>
      </c>
      <c r="M48" t="s">
        <v>62</v>
      </c>
      <c r="N48" t="str">
        <f>VLOOKUP(درخواست[[#This Row],[کدکتاب]],کتاب[#All],4,FALSE)</f>
        <v>سایر</v>
      </c>
      <c r="O48">
        <f>VLOOKUP(درخواست[[#This Row],[کدکتاب]],کتاب[#All],3,FALSE)</f>
        <v>160000</v>
      </c>
      <c r="P48">
        <f>IF(درخواست[[#This Row],[ناشر]]="هاجر",VLOOKUP(درخواست[[#This Row],[استان]],تخفیف[#All],3,FALSE),VLOOKUP(درخواست[[#This Row],[استان]],تخفیف[#All],4,FALSE))</f>
        <v>0.25</v>
      </c>
      <c r="Q48">
        <f>درخواست[[#This Row],[پشت جلد]]*(1-درخواست[[#This Row],[تخفیف]])</f>
        <v>120000</v>
      </c>
      <c r="R48">
        <v>0</v>
      </c>
    </row>
    <row r="49" spans="1:18" x14ac:dyDescent="0.25">
      <c r="A49" s="24" t="s">
        <v>589</v>
      </c>
      <c r="B49" t="s">
        <v>11</v>
      </c>
      <c r="C49">
        <v>3141602179</v>
      </c>
      <c r="D49" s="21" t="str">
        <f>MID(درخواست[[#This Row],[کدمدرسه]],1,1)</f>
        <v>3</v>
      </c>
      <c r="E49" t="s">
        <v>12</v>
      </c>
      <c r="F49" t="s">
        <v>13</v>
      </c>
      <c r="G49" t="s">
        <v>14</v>
      </c>
      <c r="H49" t="str">
        <f>درخواست[[#This Row],[استان]]&amp;"/"&amp;درخواست[[#This Row],[شهر]]&amp;"/"&amp;درخواست[[#This Row],[مدرسه]]</f>
        <v>فارس/آباده/کوثر</v>
      </c>
      <c r="I49" t="s">
        <v>15</v>
      </c>
      <c r="J49">
        <v>9173516317</v>
      </c>
      <c r="K49">
        <v>7144332426</v>
      </c>
      <c r="L49" s="24" t="s">
        <v>2144</v>
      </c>
      <c r="M49" t="s">
        <v>63</v>
      </c>
      <c r="N49" t="str">
        <f>VLOOKUP(درخواست[[#This Row],[کدکتاب]],کتاب[#All],4,FALSE)</f>
        <v>سایر</v>
      </c>
      <c r="O49">
        <f>VLOOKUP(درخواست[[#This Row],[کدکتاب]],کتاب[#All],3,FALSE)</f>
        <v>250000</v>
      </c>
      <c r="P49">
        <f>IF(درخواست[[#This Row],[ناشر]]="هاجر",VLOOKUP(درخواست[[#This Row],[استان]],تخفیف[#All],3,FALSE),VLOOKUP(درخواست[[#This Row],[استان]],تخفیف[#All],4,FALSE))</f>
        <v>0.25</v>
      </c>
      <c r="Q49">
        <f>درخواست[[#This Row],[پشت جلد]]*(1-درخواست[[#This Row],[تخفیف]])</f>
        <v>187500</v>
      </c>
      <c r="R49">
        <v>0</v>
      </c>
    </row>
    <row r="50" spans="1:18" x14ac:dyDescent="0.25">
      <c r="A50" s="24" t="s">
        <v>590</v>
      </c>
      <c r="B50" t="s">
        <v>11</v>
      </c>
      <c r="C50">
        <v>3141602179</v>
      </c>
      <c r="D50" s="21" t="str">
        <f>MID(درخواست[[#This Row],[کدمدرسه]],1,1)</f>
        <v>3</v>
      </c>
      <c r="E50" t="s">
        <v>12</v>
      </c>
      <c r="F50" t="s">
        <v>13</v>
      </c>
      <c r="G50" t="s">
        <v>14</v>
      </c>
      <c r="H50" t="str">
        <f>درخواست[[#This Row],[استان]]&amp;"/"&amp;درخواست[[#This Row],[شهر]]&amp;"/"&amp;درخواست[[#This Row],[مدرسه]]</f>
        <v>فارس/آباده/کوثر</v>
      </c>
      <c r="I50" t="s">
        <v>15</v>
      </c>
      <c r="J50">
        <v>9173516317</v>
      </c>
      <c r="K50">
        <v>7144332426</v>
      </c>
      <c r="L50" s="24" t="s">
        <v>2145</v>
      </c>
      <c r="M50" t="s">
        <v>64</v>
      </c>
      <c r="N50" t="str">
        <f>VLOOKUP(درخواست[[#This Row],[کدکتاب]],کتاب[#All],4,FALSE)</f>
        <v>سایر</v>
      </c>
      <c r="O50">
        <f>VLOOKUP(درخواست[[#This Row],[کدکتاب]],کتاب[#All],3,FALSE)</f>
        <v>620000</v>
      </c>
      <c r="P50">
        <f>IF(درخواست[[#This Row],[ناشر]]="هاجر",VLOOKUP(درخواست[[#This Row],[استان]],تخفیف[#All],3,FALSE),VLOOKUP(درخواست[[#This Row],[استان]],تخفیف[#All],4,FALSE))</f>
        <v>0.25</v>
      </c>
      <c r="Q50">
        <f>درخواست[[#This Row],[پشت جلد]]*(1-درخواست[[#This Row],[تخفیف]])</f>
        <v>465000</v>
      </c>
      <c r="R50">
        <v>0</v>
      </c>
    </row>
    <row r="51" spans="1:18" x14ac:dyDescent="0.25">
      <c r="A51" s="24" t="s">
        <v>591</v>
      </c>
      <c r="B51" t="s">
        <v>11</v>
      </c>
      <c r="C51">
        <v>3141602179</v>
      </c>
      <c r="D51" s="21" t="str">
        <f>MID(درخواست[[#This Row],[کدمدرسه]],1,1)</f>
        <v>3</v>
      </c>
      <c r="E51" t="s">
        <v>12</v>
      </c>
      <c r="F51" t="s">
        <v>13</v>
      </c>
      <c r="G51" t="s">
        <v>14</v>
      </c>
      <c r="H51" t="str">
        <f>درخواست[[#This Row],[استان]]&amp;"/"&amp;درخواست[[#This Row],[شهر]]&amp;"/"&amp;درخواست[[#This Row],[مدرسه]]</f>
        <v>فارس/آباده/کوثر</v>
      </c>
      <c r="I51" t="s">
        <v>15</v>
      </c>
      <c r="J51">
        <v>9173516317</v>
      </c>
      <c r="K51">
        <v>7144332426</v>
      </c>
      <c r="L51" s="24" t="s">
        <v>2146</v>
      </c>
      <c r="M51" t="s">
        <v>65</v>
      </c>
      <c r="N51" t="str">
        <f>VLOOKUP(درخواست[[#This Row],[کدکتاب]],کتاب[#All],4,FALSE)</f>
        <v>سایر</v>
      </c>
      <c r="O51">
        <f>VLOOKUP(درخواست[[#This Row],[کدکتاب]],کتاب[#All],3,FALSE)</f>
        <v>240000</v>
      </c>
      <c r="P51">
        <f>IF(درخواست[[#This Row],[ناشر]]="هاجر",VLOOKUP(درخواست[[#This Row],[استان]],تخفیف[#All],3,FALSE),VLOOKUP(درخواست[[#This Row],[استان]],تخفیف[#All],4,FALSE))</f>
        <v>0.25</v>
      </c>
      <c r="Q51">
        <f>درخواست[[#This Row],[پشت جلد]]*(1-درخواست[[#This Row],[تخفیف]])</f>
        <v>180000</v>
      </c>
      <c r="R51">
        <v>0</v>
      </c>
    </row>
    <row r="52" spans="1:18" x14ac:dyDescent="0.25">
      <c r="A52" s="24" t="s">
        <v>592</v>
      </c>
      <c r="B52" t="s">
        <v>11</v>
      </c>
      <c r="C52">
        <v>3141602179</v>
      </c>
      <c r="D52" s="21" t="str">
        <f>MID(درخواست[[#This Row],[کدمدرسه]],1,1)</f>
        <v>3</v>
      </c>
      <c r="E52" t="s">
        <v>12</v>
      </c>
      <c r="F52" t="s">
        <v>13</v>
      </c>
      <c r="G52" t="s">
        <v>14</v>
      </c>
      <c r="H52" t="str">
        <f>درخواست[[#This Row],[استان]]&amp;"/"&amp;درخواست[[#This Row],[شهر]]&amp;"/"&amp;درخواست[[#This Row],[مدرسه]]</f>
        <v>فارس/آباده/کوثر</v>
      </c>
      <c r="I52" t="s">
        <v>15</v>
      </c>
      <c r="J52">
        <v>9173516317</v>
      </c>
      <c r="K52">
        <v>7144332426</v>
      </c>
      <c r="L52" s="24" t="s">
        <v>434</v>
      </c>
      <c r="M52" t="s">
        <v>66</v>
      </c>
      <c r="N52" t="str">
        <f>VLOOKUP(درخواست[[#This Row],[کدکتاب]],کتاب[#All],4,FALSE)</f>
        <v>سایر</v>
      </c>
      <c r="O52">
        <f>VLOOKUP(درخواست[[#This Row],[کدکتاب]],کتاب[#All],3,FALSE)</f>
        <v>300000</v>
      </c>
      <c r="P52">
        <f>IF(درخواست[[#This Row],[ناشر]]="هاجر",VLOOKUP(درخواست[[#This Row],[استان]],تخفیف[#All],3,FALSE),VLOOKUP(درخواست[[#This Row],[استان]],تخفیف[#All],4,FALSE))</f>
        <v>0.25</v>
      </c>
      <c r="Q52">
        <f>درخواست[[#This Row],[پشت جلد]]*(1-درخواست[[#This Row],[تخفیف]])</f>
        <v>225000</v>
      </c>
      <c r="R52">
        <v>0</v>
      </c>
    </row>
    <row r="53" spans="1:18" x14ac:dyDescent="0.25">
      <c r="A53" s="24" t="s">
        <v>593</v>
      </c>
      <c r="B53" t="s">
        <v>11</v>
      </c>
      <c r="C53">
        <v>3141602179</v>
      </c>
      <c r="D53" s="21" t="str">
        <f>MID(درخواست[[#This Row],[کدمدرسه]],1,1)</f>
        <v>3</v>
      </c>
      <c r="E53" t="s">
        <v>12</v>
      </c>
      <c r="F53" t="s">
        <v>13</v>
      </c>
      <c r="G53" t="s">
        <v>14</v>
      </c>
      <c r="H53" t="str">
        <f>درخواست[[#This Row],[استان]]&amp;"/"&amp;درخواست[[#This Row],[شهر]]&amp;"/"&amp;درخواست[[#This Row],[مدرسه]]</f>
        <v>فارس/آباده/کوثر</v>
      </c>
      <c r="I53" t="s">
        <v>15</v>
      </c>
      <c r="J53">
        <v>9173516317</v>
      </c>
      <c r="K53">
        <v>7144332426</v>
      </c>
      <c r="L53" s="24" t="s">
        <v>2147</v>
      </c>
      <c r="M53" t="s">
        <v>67</v>
      </c>
      <c r="N53" t="str">
        <f>VLOOKUP(درخواست[[#This Row],[کدکتاب]],کتاب[#All],4,FALSE)</f>
        <v>سایر</v>
      </c>
      <c r="O53">
        <f>VLOOKUP(درخواست[[#This Row],[کدکتاب]],کتاب[#All],3,FALSE)</f>
        <v>400000</v>
      </c>
      <c r="P53">
        <f>IF(درخواست[[#This Row],[ناشر]]="هاجر",VLOOKUP(درخواست[[#This Row],[استان]],تخفیف[#All],3,FALSE),VLOOKUP(درخواست[[#This Row],[استان]],تخفیف[#All],4,FALSE))</f>
        <v>0.25</v>
      </c>
      <c r="Q53">
        <f>درخواست[[#This Row],[پشت جلد]]*(1-درخواست[[#This Row],[تخفیف]])</f>
        <v>300000</v>
      </c>
      <c r="R53">
        <v>0</v>
      </c>
    </row>
    <row r="54" spans="1:18" x14ac:dyDescent="0.25">
      <c r="A54" s="24" t="s">
        <v>594</v>
      </c>
      <c r="B54" t="s">
        <v>11</v>
      </c>
      <c r="C54">
        <v>3141602179</v>
      </c>
      <c r="D54" s="21" t="str">
        <f>MID(درخواست[[#This Row],[کدمدرسه]],1,1)</f>
        <v>3</v>
      </c>
      <c r="E54" t="s">
        <v>12</v>
      </c>
      <c r="F54" t="s">
        <v>13</v>
      </c>
      <c r="G54" t="s">
        <v>14</v>
      </c>
      <c r="H54" t="str">
        <f>درخواست[[#This Row],[استان]]&amp;"/"&amp;درخواست[[#This Row],[شهر]]&amp;"/"&amp;درخواست[[#This Row],[مدرسه]]</f>
        <v>فارس/آباده/کوثر</v>
      </c>
      <c r="I54" t="s">
        <v>15</v>
      </c>
      <c r="J54">
        <v>9173516317</v>
      </c>
      <c r="K54">
        <v>7144332426</v>
      </c>
      <c r="L54" s="24" t="s">
        <v>2148</v>
      </c>
      <c r="M54" t="s">
        <v>68</v>
      </c>
      <c r="N54" t="str">
        <f>VLOOKUP(درخواست[[#This Row],[کدکتاب]],کتاب[#All],4,FALSE)</f>
        <v>سایر</v>
      </c>
      <c r="O54">
        <f>VLOOKUP(درخواست[[#This Row],[کدکتاب]],کتاب[#All],3,FALSE)</f>
        <v>180000</v>
      </c>
      <c r="P54">
        <f>IF(درخواست[[#This Row],[ناشر]]="هاجر",VLOOKUP(درخواست[[#This Row],[استان]],تخفیف[#All],3,FALSE),VLOOKUP(درخواست[[#This Row],[استان]],تخفیف[#All],4,FALSE))</f>
        <v>0.25</v>
      </c>
      <c r="Q54">
        <f>درخواست[[#This Row],[پشت جلد]]*(1-درخواست[[#This Row],[تخفیف]])</f>
        <v>135000</v>
      </c>
      <c r="R54">
        <v>0</v>
      </c>
    </row>
    <row r="55" spans="1:18" x14ac:dyDescent="0.25">
      <c r="A55" s="24" t="s">
        <v>595</v>
      </c>
      <c r="B55" t="s">
        <v>11</v>
      </c>
      <c r="C55">
        <v>3141602179</v>
      </c>
      <c r="D55" s="21" t="str">
        <f>MID(درخواست[[#This Row],[کدمدرسه]],1,1)</f>
        <v>3</v>
      </c>
      <c r="E55" t="s">
        <v>12</v>
      </c>
      <c r="F55" t="s">
        <v>13</v>
      </c>
      <c r="G55" t="s">
        <v>14</v>
      </c>
      <c r="H55" t="str">
        <f>درخواست[[#This Row],[استان]]&amp;"/"&amp;درخواست[[#This Row],[شهر]]&amp;"/"&amp;درخواست[[#This Row],[مدرسه]]</f>
        <v>فارس/آباده/کوثر</v>
      </c>
      <c r="I55" t="s">
        <v>15</v>
      </c>
      <c r="J55">
        <v>9173516317</v>
      </c>
      <c r="K55">
        <v>7144332426</v>
      </c>
      <c r="L55" s="24" t="s">
        <v>2153</v>
      </c>
      <c r="M55" t="s">
        <v>69</v>
      </c>
      <c r="N55" t="str">
        <f>VLOOKUP(درخواست[[#This Row],[کدکتاب]],کتاب[#All],4,FALSE)</f>
        <v>سایر</v>
      </c>
      <c r="O55">
        <f>VLOOKUP(درخواست[[#This Row],[کدکتاب]],کتاب[#All],3,FALSE)</f>
        <v>390000</v>
      </c>
      <c r="P55">
        <f>IF(درخواست[[#This Row],[ناشر]]="هاجر",VLOOKUP(درخواست[[#This Row],[استان]],تخفیف[#All],3,FALSE),VLOOKUP(درخواست[[#This Row],[استان]],تخفیف[#All],4,FALSE))</f>
        <v>0.25</v>
      </c>
      <c r="Q55">
        <f>درخواست[[#This Row],[پشت جلد]]*(1-درخواست[[#This Row],[تخفیف]])</f>
        <v>292500</v>
      </c>
      <c r="R55">
        <v>0</v>
      </c>
    </row>
    <row r="56" spans="1:18" x14ac:dyDescent="0.25">
      <c r="A56" s="24" t="s">
        <v>596</v>
      </c>
      <c r="B56" t="s">
        <v>11</v>
      </c>
      <c r="C56">
        <v>3141602179</v>
      </c>
      <c r="D56" s="21" t="str">
        <f>MID(درخواست[[#This Row],[کدمدرسه]],1,1)</f>
        <v>3</v>
      </c>
      <c r="E56" t="s">
        <v>12</v>
      </c>
      <c r="F56" t="s">
        <v>13</v>
      </c>
      <c r="G56" t="s">
        <v>14</v>
      </c>
      <c r="H56" t="str">
        <f>درخواست[[#This Row],[استان]]&amp;"/"&amp;درخواست[[#This Row],[شهر]]&amp;"/"&amp;درخواست[[#This Row],[مدرسه]]</f>
        <v>فارس/آباده/کوثر</v>
      </c>
      <c r="I56" t="s">
        <v>15</v>
      </c>
      <c r="J56">
        <v>9173516317</v>
      </c>
      <c r="K56">
        <v>7144332426</v>
      </c>
      <c r="L56" s="24" t="s">
        <v>2149</v>
      </c>
      <c r="M56" t="s">
        <v>70</v>
      </c>
      <c r="N56" t="str">
        <f>VLOOKUP(درخواست[[#This Row],[کدکتاب]],کتاب[#All],4,FALSE)</f>
        <v>سایر</v>
      </c>
      <c r="O56">
        <f>VLOOKUP(درخواست[[#This Row],[کدکتاب]],کتاب[#All],3,FALSE)</f>
        <v>340000</v>
      </c>
      <c r="P56">
        <f>IF(درخواست[[#This Row],[ناشر]]="هاجر",VLOOKUP(درخواست[[#This Row],[استان]],تخفیف[#All],3,FALSE),VLOOKUP(درخواست[[#This Row],[استان]],تخفیف[#All],4,FALSE))</f>
        <v>0.25</v>
      </c>
      <c r="Q56">
        <f>درخواست[[#This Row],[پشت جلد]]*(1-درخواست[[#This Row],[تخفیف]])</f>
        <v>255000</v>
      </c>
      <c r="R56">
        <v>0</v>
      </c>
    </row>
    <row r="57" spans="1:18" x14ac:dyDescent="0.25">
      <c r="A57" s="24" t="s">
        <v>597</v>
      </c>
      <c r="B57" t="s">
        <v>11</v>
      </c>
      <c r="C57">
        <v>3141602179</v>
      </c>
      <c r="D57" s="21" t="str">
        <f>MID(درخواست[[#This Row],[کدمدرسه]],1,1)</f>
        <v>3</v>
      </c>
      <c r="E57" t="s">
        <v>12</v>
      </c>
      <c r="F57" t="s">
        <v>13</v>
      </c>
      <c r="G57" t="s">
        <v>14</v>
      </c>
      <c r="H57" t="str">
        <f>درخواست[[#This Row],[استان]]&amp;"/"&amp;درخواست[[#This Row],[شهر]]&amp;"/"&amp;درخواست[[#This Row],[مدرسه]]</f>
        <v>فارس/آباده/کوثر</v>
      </c>
      <c r="I57" t="s">
        <v>15</v>
      </c>
      <c r="J57">
        <v>9173516317</v>
      </c>
      <c r="K57">
        <v>7144332426</v>
      </c>
      <c r="L57" s="24" t="s">
        <v>2150</v>
      </c>
      <c r="M57" t="s">
        <v>71</v>
      </c>
      <c r="N57" t="str">
        <f>VLOOKUP(درخواست[[#This Row],[کدکتاب]],کتاب[#All],4,FALSE)</f>
        <v>سایر</v>
      </c>
      <c r="O57">
        <f>VLOOKUP(درخواست[[#This Row],[کدکتاب]],کتاب[#All],3,FALSE)</f>
        <v>130000</v>
      </c>
      <c r="P57">
        <f>IF(درخواست[[#This Row],[ناشر]]="هاجر",VLOOKUP(درخواست[[#This Row],[استان]],تخفیف[#All],3,FALSE),VLOOKUP(درخواست[[#This Row],[استان]],تخفیف[#All],4,FALSE))</f>
        <v>0.25</v>
      </c>
      <c r="Q57">
        <f>درخواست[[#This Row],[پشت جلد]]*(1-درخواست[[#This Row],[تخفیف]])</f>
        <v>97500</v>
      </c>
      <c r="R57">
        <v>0</v>
      </c>
    </row>
    <row r="58" spans="1:18" x14ac:dyDescent="0.25">
      <c r="A58" s="24" t="s">
        <v>598</v>
      </c>
      <c r="B58" t="s">
        <v>11</v>
      </c>
      <c r="C58">
        <v>3141602179</v>
      </c>
      <c r="D58" s="21" t="str">
        <f>MID(درخواست[[#This Row],[کدمدرسه]],1,1)</f>
        <v>3</v>
      </c>
      <c r="E58" t="s">
        <v>12</v>
      </c>
      <c r="F58" t="s">
        <v>13</v>
      </c>
      <c r="G58" t="s">
        <v>14</v>
      </c>
      <c r="H58" t="str">
        <f>درخواست[[#This Row],[استان]]&amp;"/"&amp;درخواست[[#This Row],[شهر]]&amp;"/"&amp;درخواست[[#This Row],[مدرسه]]</f>
        <v>فارس/آباده/کوثر</v>
      </c>
      <c r="I58" t="s">
        <v>15</v>
      </c>
      <c r="J58">
        <v>9173516317</v>
      </c>
      <c r="K58">
        <v>7144332426</v>
      </c>
      <c r="L58" s="24" t="s">
        <v>2162</v>
      </c>
      <c r="M58" t="s">
        <v>72</v>
      </c>
      <c r="N58" t="str">
        <f>VLOOKUP(درخواست[[#This Row],[کدکتاب]],کتاب[#All],4,FALSE)</f>
        <v>سایر</v>
      </c>
      <c r="O58">
        <f>VLOOKUP(درخواست[[#This Row],[کدکتاب]],کتاب[#All],3,FALSE)</f>
        <v>280000</v>
      </c>
      <c r="P58">
        <f>IF(درخواست[[#This Row],[ناشر]]="هاجر",VLOOKUP(درخواست[[#This Row],[استان]],تخفیف[#All],3,FALSE),VLOOKUP(درخواست[[#This Row],[استان]],تخفیف[#All],4,FALSE))</f>
        <v>0.25</v>
      </c>
      <c r="Q58">
        <f>درخواست[[#This Row],[پشت جلد]]*(1-درخواست[[#This Row],[تخفیف]])</f>
        <v>210000</v>
      </c>
      <c r="R58">
        <v>0</v>
      </c>
    </row>
    <row r="59" spans="1:18" x14ac:dyDescent="0.25">
      <c r="A59" s="24" t="s">
        <v>599</v>
      </c>
      <c r="B59" t="s">
        <v>11</v>
      </c>
      <c r="C59">
        <v>3141602179</v>
      </c>
      <c r="D59" s="21" t="str">
        <f>MID(درخواست[[#This Row],[کدمدرسه]],1,1)</f>
        <v>3</v>
      </c>
      <c r="E59" t="s">
        <v>12</v>
      </c>
      <c r="F59" t="s">
        <v>13</v>
      </c>
      <c r="G59" t="s">
        <v>14</v>
      </c>
      <c r="H59" t="str">
        <f>درخواست[[#This Row],[استان]]&amp;"/"&amp;درخواست[[#This Row],[شهر]]&amp;"/"&amp;درخواست[[#This Row],[مدرسه]]</f>
        <v>فارس/آباده/کوثر</v>
      </c>
      <c r="I59" t="s">
        <v>15</v>
      </c>
      <c r="J59">
        <v>9173516317</v>
      </c>
      <c r="K59">
        <v>7144332426</v>
      </c>
      <c r="L59" s="24" t="s">
        <v>2152</v>
      </c>
      <c r="M59" t="s">
        <v>73</v>
      </c>
      <c r="N59" t="str">
        <f>VLOOKUP(درخواست[[#This Row],[کدکتاب]],کتاب[#All],4,FALSE)</f>
        <v>سایر</v>
      </c>
      <c r="O59">
        <f>VLOOKUP(درخواست[[#This Row],[کدکتاب]],کتاب[#All],3,FALSE)</f>
        <v>210000</v>
      </c>
      <c r="P59">
        <f>IF(درخواست[[#This Row],[ناشر]]="هاجر",VLOOKUP(درخواست[[#This Row],[استان]],تخفیف[#All],3,FALSE),VLOOKUP(درخواست[[#This Row],[استان]],تخفیف[#All],4,FALSE))</f>
        <v>0.25</v>
      </c>
      <c r="Q59">
        <f>درخواست[[#This Row],[پشت جلد]]*(1-درخواست[[#This Row],[تخفیف]])</f>
        <v>157500</v>
      </c>
      <c r="R59">
        <v>0</v>
      </c>
    </row>
    <row r="60" spans="1:18" x14ac:dyDescent="0.25">
      <c r="A60" s="24" t="s">
        <v>600</v>
      </c>
      <c r="B60" t="s">
        <v>11</v>
      </c>
      <c r="C60">
        <v>3141602179</v>
      </c>
      <c r="D60" s="21" t="str">
        <f>MID(درخواست[[#This Row],[کدمدرسه]],1,1)</f>
        <v>3</v>
      </c>
      <c r="E60" t="s">
        <v>12</v>
      </c>
      <c r="F60" t="s">
        <v>13</v>
      </c>
      <c r="G60" t="s">
        <v>14</v>
      </c>
      <c r="H60" t="str">
        <f>درخواست[[#This Row],[استان]]&amp;"/"&amp;درخواست[[#This Row],[شهر]]&amp;"/"&amp;درخواست[[#This Row],[مدرسه]]</f>
        <v>فارس/آباده/کوثر</v>
      </c>
      <c r="I60" t="s">
        <v>15</v>
      </c>
      <c r="J60">
        <v>9173516317</v>
      </c>
      <c r="K60">
        <v>7144332426</v>
      </c>
      <c r="L60" s="24" t="s">
        <v>2154</v>
      </c>
      <c r="M60" t="s">
        <v>74</v>
      </c>
      <c r="N60" t="str">
        <f>VLOOKUP(درخواست[[#This Row],[کدکتاب]],کتاب[#All],4,FALSE)</f>
        <v>سایر</v>
      </c>
      <c r="O60">
        <f>VLOOKUP(درخواست[[#This Row],[کدکتاب]],کتاب[#All],3,FALSE)</f>
        <v>80000</v>
      </c>
      <c r="P60">
        <f>IF(درخواست[[#This Row],[ناشر]]="هاجر",VLOOKUP(درخواست[[#This Row],[استان]],تخفیف[#All],3,FALSE),VLOOKUP(درخواست[[#This Row],[استان]],تخفیف[#All],4,FALSE))</f>
        <v>0.25</v>
      </c>
      <c r="Q60">
        <f>درخواست[[#This Row],[پشت جلد]]*(1-درخواست[[#This Row],[تخفیف]])</f>
        <v>60000</v>
      </c>
      <c r="R60">
        <v>0</v>
      </c>
    </row>
    <row r="61" spans="1:18" x14ac:dyDescent="0.25">
      <c r="A61" s="24" t="s">
        <v>601</v>
      </c>
      <c r="B61" t="s">
        <v>11</v>
      </c>
      <c r="C61">
        <v>3141602179</v>
      </c>
      <c r="D61" s="21" t="str">
        <f>MID(درخواست[[#This Row],[کدمدرسه]],1,1)</f>
        <v>3</v>
      </c>
      <c r="E61" t="s">
        <v>12</v>
      </c>
      <c r="F61" t="s">
        <v>13</v>
      </c>
      <c r="G61" t="s">
        <v>14</v>
      </c>
      <c r="H61" t="str">
        <f>درخواست[[#This Row],[استان]]&amp;"/"&amp;درخواست[[#This Row],[شهر]]&amp;"/"&amp;درخواست[[#This Row],[مدرسه]]</f>
        <v>فارس/آباده/کوثر</v>
      </c>
      <c r="I61" t="s">
        <v>15</v>
      </c>
      <c r="J61">
        <v>9173516317</v>
      </c>
      <c r="K61">
        <v>7144332426</v>
      </c>
      <c r="L61" s="24" t="s">
        <v>2156</v>
      </c>
      <c r="M61" t="s">
        <v>75</v>
      </c>
      <c r="N61" t="str">
        <f>VLOOKUP(درخواست[[#This Row],[کدکتاب]],کتاب[#All],4,FALSE)</f>
        <v>هاجر</v>
      </c>
      <c r="O61">
        <f>VLOOKUP(درخواست[[#This Row],[کدکتاب]],کتاب[#All],3,FALSE)</f>
        <v>500000</v>
      </c>
      <c r="P61">
        <f>IF(درخواست[[#This Row],[ناشر]]="هاجر",VLOOKUP(درخواست[[#This Row],[استان]],تخفیف[#All],3,FALSE),VLOOKUP(درخواست[[#This Row],[استان]],تخفیف[#All],4,FALSE))</f>
        <v>0.37</v>
      </c>
      <c r="Q61">
        <f>درخواست[[#This Row],[پشت جلد]]*(1-درخواست[[#This Row],[تخفیف]])</f>
        <v>315000</v>
      </c>
      <c r="R61">
        <v>0</v>
      </c>
    </row>
    <row r="62" spans="1:18" x14ac:dyDescent="0.25">
      <c r="A62" s="24" t="s">
        <v>602</v>
      </c>
      <c r="B62" t="s">
        <v>11</v>
      </c>
      <c r="C62">
        <v>3141602179</v>
      </c>
      <c r="D62" s="21" t="str">
        <f>MID(درخواست[[#This Row],[کدمدرسه]],1,1)</f>
        <v>3</v>
      </c>
      <c r="E62" t="s">
        <v>12</v>
      </c>
      <c r="F62" t="s">
        <v>13</v>
      </c>
      <c r="G62" t="s">
        <v>14</v>
      </c>
      <c r="H62" t="str">
        <f>درخواست[[#This Row],[استان]]&amp;"/"&amp;درخواست[[#This Row],[شهر]]&amp;"/"&amp;درخواست[[#This Row],[مدرسه]]</f>
        <v>فارس/آباده/کوثر</v>
      </c>
      <c r="I62" t="s">
        <v>15</v>
      </c>
      <c r="J62">
        <v>9173516317</v>
      </c>
      <c r="K62">
        <v>7144332426</v>
      </c>
      <c r="L62" s="24" t="s">
        <v>2155</v>
      </c>
      <c r="M62" t="s">
        <v>76</v>
      </c>
      <c r="N62" t="str">
        <f>VLOOKUP(درخواست[[#This Row],[کدکتاب]],کتاب[#All],4,FALSE)</f>
        <v>هاجر</v>
      </c>
      <c r="O62">
        <f>VLOOKUP(درخواست[[#This Row],[کدکتاب]],کتاب[#All],3,FALSE)</f>
        <v>360000</v>
      </c>
      <c r="P62">
        <f>IF(درخواست[[#This Row],[ناشر]]="هاجر",VLOOKUP(درخواست[[#This Row],[استان]],تخفیف[#All],3,FALSE),VLOOKUP(درخواست[[#This Row],[استان]],تخفیف[#All],4,FALSE))</f>
        <v>0.37</v>
      </c>
      <c r="Q62">
        <f>درخواست[[#This Row],[پشت جلد]]*(1-درخواست[[#This Row],[تخفیف]])</f>
        <v>226800</v>
      </c>
      <c r="R62">
        <v>0</v>
      </c>
    </row>
    <row r="63" spans="1:18" x14ac:dyDescent="0.25">
      <c r="A63" s="24" t="s">
        <v>603</v>
      </c>
      <c r="B63" t="s">
        <v>11</v>
      </c>
      <c r="C63">
        <v>3141602179</v>
      </c>
      <c r="D63" s="21" t="str">
        <f>MID(درخواست[[#This Row],[کدمدرسه]],1,1)</f>
        <v>3</v>
      </c>
      <c r="E63" t="s">
        <v>12</v>
      </c>
      <c r="F63" t="s">
        <v>13</v>
      </c>
      <c r="G63" t="s">
        <v>14</v>
      </c>
      <c r="H63" t="str">
        <f>درخواست[[#This Row],[استان]]&amp;"/"&amp;درخواست[[#This Row],[شهر]]&amp;"/"&amp;درخواست[[#This Row],[مدرسه]]</f>
        <v>فارس/آباده/کوثر</v>
      </c>
      <c r="I63" t="s">
        <v>15</v>
      </c>
      <c r="J63">
        <v>9173516317</v>
      </c>
      <c r="K63">
        <v>7144332426</v>
      </c>
      <c r="L63" s="24" t="s">
        <v>2160</v>
      </c>
      <c r="M63" t="s">
        <v>77</v>
      </c>
      <c r="N63" t="str">
        <f>VLOOKUP(درخواست[[#This Row],[کدکتاب]],کتاب[#All],4,FALSE)</f>
        <v>سایر</v>
      </c>
      <c r="O63">
        <f>VLOOKUP(درخواست[[#This Row],[کدکتاب]],کتاب[#All],3,FALSE)</f>
        <v>566000</v>
      </c>
      <c r="P63">
        <f>IF(درخواست[[#This Row],[ناشر]]="هاجر",VLOOKUP(درخواست[[#This Row],[استان]],تخفیف[#All],3,FALSE),VLOOKUP(درخواست[[#This Row],[استان]],تخفیف[#All],4,FALSE))</f>
        <v>0.25</v>
      </c>
      <c r="Q63">
        <f>درخواست[[#This Row],[پشت جلد]]*(1-درخواست[[#This Row],[تخفیف]])</f>
        <v>424500</v>
      </c>
      <c r="R63">
        <v>0</v>
      </c>
    </row>
    <row r="64" spans="1:18" x14ac:dyDescent="0.25">
      <c r="A64" s="24" t="s">
        <v>604</v>
      </c>
      <c r="B64" t="s">
        <v>11</v>
      </c>
      <c r="C64">
        <v>3141602179</v>
      </c>
      <c r="D64" s="21" t="str">
        <f>MID(درخواست[[#This Row],[کدمدرسه]],1,1)</f>
        <v>3</v>
      </c>
      <c r="E64" t="s">
        <v>12</v>
      </c>
      <c r="F64" t="s">
        <v>13</v>
      </c>
      <c r="G64" t="s">
        <v>14</v>
      </c>
      <c r="H64" t="str">
        <f>درخواست[[#This Row],[استان]]&amp;"/"&amp;درخواست[[#This Row],[شهر]]&amp;"/"&amp;درخواست[[#This Row],[مدرسه]]</f>
        <v>فارس/آباده/کوثر</v>
      </c>
      <c r="I64" t="s">
        <v>15</v>
      </c>
      <c r="J64">
        <v>9173516317</v>
      </c>
      <c r="K64">
        <v>7144332426</v>
      </c>
      <c r="L64" s="24" t="s">
        <v>2159</v>
      </c>
      <c r="M64" t="s">
        <v>78</v>
      </c>
      <c r="N64" t="str">
        <f>VLOOKUP(درخواست[[#This Row],[کدکتاب]],کتاب[#All],4,FALSE)</f>
        <v>هاجر</v>
      </c>
      <c r="O64">
        <f>VLOOKUP(درخواست[[#This Row],[کدکتاب]],کتاب[#All],3,FALSE)</f>
        <v>490000</v>
      </c>
      <c r="P64">
        <f>IF(درخواست[[#This Row],[ناشر]]="هاجر",VLOOKUP(درخواست[[#This Row],[استان]],تخفیف[#All],3,FALSE),VLOOKUP(درخواست[[#This Row],[استان]],تخفیف[#All],4,FALSE))</f>
        <v>0.37</v>
      </c>
      <c r="Q64">
        <f>درخواست[[#This Row],[پشت جلد]]*(1-درخواست[[#This Row],[تخفیف]])</f>
        <v>308700</v>
      </c>
      <c r="R64">
        <v>6</v>
      </c>
    </row>
    <row r="65" spans="1:18" x14ac:dyDescent="0.25">
      <c r="A65" s="24" t="s">
        <v>605</v>
      </c>
      <c r="B65" t="s">
        <v>11</v>
      </c>
      <c r="C65">
        <v>3141602179</v>
      </c>
      <c r="D65" s="21" t="str">
        <f>MID(درخواست[[#This Row],[کدمدرسه]],1,1)</f>
        <v>3</v>
      </c>
      <c r="E65" t="s">
        <v>12</v>
      </c>
      <c r="F65" t="s">
        <v>13</v>
      </c>
      <c r="G65" t="s">
        <v>14</v>
      </c>
      <c r="H65" t="str">
        <f>درخواست[[#This Row],[استان]]&amp;"/"&amp;درخواست[[#This Row],[شهر]]&amp;"/"&amp;درخواست[[#This Row],[مدرسه]]</f>
        <v>فارس/آباده/کوثر</v>
      </c>
      <c r="I65" t="s">
        <v>15</v>
      </c>
      <c r="J65">
        <v>9173516317</v>
      </c>
      <c r="K65">
        <v>7144332426</v>
      </c>
      <c r="L65" s="24" t="s">
        <v>2163</v>
      </c>
      <c r="M65" t="s">
        <v>79</v>
      </c>
      <c r="N65" t="str">
        <f>VLOOKUP(درخواست[[#This Row],[کدکتاب]],کتاب[#All],4,FALSE)</f>
        <v>سایر</v>
      </c>
      <c r="O65">
        <f>VLOOKUP(درخواست[[#This Row],[کدکتاب]],کتاب[#All],3,FALSE)</f>
        <v>95000</v>
      </c>
      <c r="P65">
        <f>IF(درخواست[[#This Row],[ناشر]]="هاجر",VLOOKUP(درخواست[[#This Row],[استان]],تخفیف[#All],3,FALSE),VLOOKUP(درخواست[[#This Row],[استان]],تخفیف[#All],4,FALSE))</f>
        <v>0.25</v>
      </c>
      <c r="Q65">
        <f>درخواست[[#This Row],[پشت جلد]]*(1-درخواست[[#This Row],[تخفیف]])</f>
        <v>71250</v>
      </c>
      <c r="R65">
        <v>0</v>
      </c>
    </row>
    <row r="66" spans="1:18" x14ac:dyDescent="0.25">
      <c r="A66" s="24" t="s">
        <v>606</v>
      </c>
      <c r="B66" t="s">
        <v>11</v>
      </c>
      <c r="C66">
        <v>3141602179</v>
      </c>
      <c r="D66" s="21" t="str">
        <f>MID(درخواست[[#This Row],[کدمدرسه]],1,1)</f>
        <v>3</v>
      </c>
      <c r="E66" t="s">
        <v>12</v>
      </c>
      <c r="F66" t="s">
        <v>13</v>
      </c>
      <c r="G66" t="s">
        <v>14</v>
      </c>
      <c r="H66" t="str">
        <f>درخواست[[#This Row],[استان]]&amp;"/"&amp;درخواست[[#This Row],[شهر]]&amp;"/"&amp;درخواست[[#This Row],[مدرسه]]</f>
        <v>فارس/آباده/کوثر</v>
      </c>
      <c r="I66" t="s">
        <v>15</v>
      </c>
      <c r="J66">
        <v>9173516317</v>
      </c>
      <c r="K66">
        <v>7144332426</v>
      </c>
      <c r="L66" s="24" t="s">
        <v>2164</v>
      </c>
      <c r="M66" t="s">
        <v>80</v>
      </c>
      <c r="N66" t="str">
        <f>VLOOKUP(درخواست[[#This Row],[کدکتاب]],کتاب[#All],4,FALSE)</f>
        <v>سایر</v>
      </c>
      <c r="O66">
        <f>VLOOKUP(درخواست[[#This Row],[کدکتاب]],کتاب[#All],3,FALSE)</f>
        <v>980000</v>
      </c>
      <c r="P66">
        <f>IF(درخواست[[#This Row],[ناشر]]="هاجر",VLOOKUP(درخواست[[#This Row],[استان]],تخفیف[#All],3,FALSE),VLOOKUP(درخواست[[#This Row],[استان]],تخفیف[#All],4,FALSE))</f>
        <v>0.25</v>
      </c>
      <c r="Q66">
        <f>درخواست[[#This Row],[پشت جلد]]*(1-درخواست[[#This Row],[تخفیف]])</f>
        <v>735000</v>
      </c>
      <c r="R66">
        <v>0</v>
      </c>
    </row>
    <row r="67" spans="1:18" x14ac:dyDescent="0.25">
      <c r="A67" s="24" t="s">
        <v>607</v>
      </c>
      <c r="B67" t="s">
        <v>11</v>
      </c>
      <c r="C67">
        <v>3141602179</v>
      </c>
      <c r="D67" s="21" t="str">
        <f>MID(درخواست[[#This Row],[کدمدرسه]],1,1)</f>
        <v>3</v>
      </c>
      <c r="E67" t="s">
        <v>12</v>
      </c>
      <c r="F67" t="s">
        <v>13</v>
      </c>
      <c r="G67" t="s">
        <v>14</v>
      </c>
      <c r="H67" t="str">
        <f>درخواست[[#This Row],[استان]]&amp;"/"&amp;درخواست[[#This Row],[شهر]]&amp;"/"&amp;درخواست[[#This Row],[مدرسه]]</f>
        <v>فارس/آباده/کوثر</v>
      </c>
      <c r="I67" t="s">
        <v>15</v>
      </c>
      <c r="J67">
        <v>9173516317</v>
      </c>
      <c r="K67">
        <v>7144332426</v>
      </c>
      <c r="L67" s="24" t="s">
        <v>2165</v>
      </c>
      <c r="M67" t="s">
        <v>81</v>
      </c>
      <c r="N67" t="str">
        <f>VLOOKUP(درخواست[[#This Row],[کدکتاب]],کتاب[#All],4,FALSE)</f>
        <v>سایر</v>
      </c>
      <c r="O67">
        <f>VLOOKUP(درخواست[[#This Row],[کدکتاب]],کتاب[#All],3,FALSE)</f>
        <v>235000</v>
      </c>
      <c r="P67">
        <f>IF(درخواست[[#This Row],[ناشر]]="هاجر",VLOOKUP(درخواست[[#This Row],[استان]],تخفیف[#All],3,FALSE),VLOOKUP(درخواست[[#This Row],[استان]],تخفیف[#All],4,FALSE))</f>
        <v>0.25</v>
      </c>
      <c r="Q67">
        <f>درخواست[[#This Row],[پشت جلد]]*(1-درخواست[[#This Row],[تخفیف]])</f>
        <v>176250</v>
      </c>
      <c r="R67">
        <v>0</v>
      </c>
    </row>
    <row r="68" spans="1:18" x14ac:dyDescent="0.25">
      <c r="A68" s="24" t="s">
        <v>608</v>
      </c>
      <c r="B68" t="s">
        <v>11</v>
      </c>
      <c r="C68">
        <v>3141602179</v>
      </c>
      <c r="D68" s="21" t="str">
        <f>MID(درخواست[[#This Row],[کدمدرسه]],1,1)</f>
        <v>3</v>
      </c>
      <c r="E68" t="s">
        <v>12</v>
      </c>
      <c r="F68" t="s">
        <v>13</v>
      </c>
      <c r="G68" t="s">
        <v>14</v>
      </c>
      <c r="H68" t="str">
        <f>درخواست[[#This Row],[استان]]&amp;"/"&amp;درخواست[[#This Row],[شهر]]&amp;"/"&amp;درخواست[[#This Row],[مدرسه]]</f>
        <v>فارس/آباده/کوثر</v>
      </c>
      <c r="I68" t="s">
        <v>15</v>
      </c>
      <c r="J68">
        <v>9173516317</v>
      </c>
      <c r="K68">
        <v>7144332426</v>
      </c>
      <c r="L68" s="24" t="s">
        <v>2166</v>
      </c>
      <c r="M68" t="s">
        <v>82</v>
      </c>
      <c r="N68" t="str">
        <f>VLOOKUP(درخواست[[#This Row],[کدکتاب]],کتاب[#All],4,FALSE)</f>
        <v>سایر</v>
      </c>
      <c r="O68">
        <f>VLOOKUP(درخواست[[#This Row],[کدکتاب]],کتاب[#All],3,FALSE)</f>
        <v>160000</v>
      </c>
      <c r="P68">
        <f>IF(درخواست[[#This Row],[ناشر]]="هاجر",VLOOKUP(درخواست[[#This Row],[استان]],تخفیف[#All],3,FALSE),VLOOKUP(درخواست[[#This Row],[استان]],تخفیف[#All],4,FALSE))</f>
        <v>0.25</v>
      </c>
      <c r="Q68">
        <f>درخواست[[#This Row],[پشت جلد]]*(1-درخواست[[#This Row],[تخفیف]])</f>
        <v>120000</v>
      </c>
      <c r="R68">
        <v>0</v>
      </c>
    </row>
    <row r="69" spans="1:18" x14ac:dyDescent="0.25">
      <c r="A69" s="24" t="s">
        <v>609</v>
      </c>
      <c r="B69" t="s">
        <v>11</v>
      </c>
      <c r="C69">
        <v>3141602179</v>
      </c>
      <c r="D69" s="21" t="str">
        <f>MID(درخواست[[#This Row],[کدمدرسه]],1,1)</f>
        <v>3</v>
      </c>
      <c r="E69" t="s">
        <v>12</v>
      </c>
      <c r="F69" t="s">
        <v>13</v>
      </c>
      <c r="G69" t="s">
        <v>14</v>
      </c>
      <c r="H69" t="str">
        <f>درخواست[[#This Row],[استان]]&amp;"/"&amp;درخواست[[#This Row],[شهر]]&amp;"/"&amp;درخواست[[#This Row],[مدرسه]]</f>
        <v>فارس/آباده/کوثر</v>
      </c>
      <c r="I69" t="s">
        <v>15</v>
      </c>
      <c r="J69">
        <v>9173516317</v>
      </c>
      <c r="K69">
        <v>7144332426</v>
      </c>
      <c r="L69" s="24" t="s">
        <v>2167</v>
      </c>
      <c r="M69" t="s">
        <v>83</v>
      </c>
      <c r="N69" t="str">
        <f>VLOOKUP(درخواست[[#This Row],[کدکتاب]],کتاب[#All],4,FALSE)</f>
        <v>سایر</v>
      </c>
      <c r="O69">
        <f>VLOOKUP(درخواست[[#This Row],[کدکتاب]],کتاب[#All],3,FALSE)</f>
        <v>940000</v>
      </c>
      <c r="P69">
        <f>IF(درخواست[[#This Row],[ناشر]]="هاجر",VLOOKUP(درخواست[[#This Row],[استان]],تخفیف[#All],3,FALSE),VLOOKUP(درخواست[[#This Row],[استان]],تخفیف[#All],4,FALSE))</f>
        <v>0.25</v>
      </c>
      <c r="Q69">
        <f>درخواست[[#This Row],[پشت جلد]]*(1-درخواست[[#This Row],[تخفیف]])</f>
        <v>705000</v>
      </c>
      <c r="R69">
        <v>0</v>
      </c>
    </row>
    <row r="70" spans="1:18" x14ac:dyDescent="0.25">
      <c r="A70" s="24" t="s">
        <v>610</v>
      </c>
      <c r="B70" t="s">
        <v>11</v>
      </c>
      <c r="C70">
        <v>3141602179</v>
      </c>
      <c r="D70" s="21" t="str">
        <f>MID(درخواست[[#This Row],[کدمدرسه]],1,1)</f>
        <v>3</v>
      </c>
      <c r="E70" t="s">
        <v>12</v>
      </c>
      <c r="F70" t="s">
        <v>13</v>
      </c>
      <c r="G70" t="s">
        <v>14</v>
      </c>
      <c r="H70" t="str">
        <f>درخواست[[#This Row],[استان]]&amp;"/"&amp;درخواست[[#This Row],[شهر]]&amp;"/"&amp;درخواست[[#This Row],[مدرسه]]</f>
        <v>فارس/آباده/کوثر</v>
      </c>
      <c r="I70" t="s">
        <v>15</v>
      </c>
      <c r="J70">
        <v>9173516317</v>
      </c>
      <c r="K70">
        <v>7144332426</v>
      </c>
      <c r="L70" s="24" t="s">
        <v>2168</v>
      </c>
      <c r="M70" t="s">
        <v>84</v>
      </c>
      <c r="N70" t="str">
        <f>VLOOKUP(درخواست[[#This Row],[کدکتاب]],کتاب[#All],4,FALSE)</f>
        <v>سایر</v>
      </c>
      <c r="O70">
        <f>VLOOKUP(درخواست[[#This Row],[کدکتاب]],کتاب[#All],3,FALSE)</f>
        <v>0</v>
      </c>
      <c r="P70">
        <f>IF(درخواست[[#This Row],[ناشر]]="هاجر",VLOOKUP(درخواست[[#This Row],[استان]],تخفیف[#All],3,FALSE),VLOOKUP(درخواست[[#This Row],[استان]],تخفیف[#All],4,FALSE))</f>
        <v>0.25</v>
      </c>
      <c r="Q70">
        <f>درخواست[[#This Row],[پشت جلد]]*(1-درخواست[[#This Row],[تخفیف]])</f>
        <v>0</v>
      </c>
      <c r="R70">
        <v>0</v>
      </c>
    </row>
    <row r="71" spans="1:18" x14ac:dyDescent="0.25">
      <c r="A71" s="24" t="s">
        <v>611</v>
      </c>
      <c r="B71" t="s">
        <v>11</v>
      </c>
      <c r="C71">
        <v>3141602179</v>
      </c>
      <c r="D71" s="21" t="str">
        <f>MID(درخواست[[#This Row],[کدمدرسه]],1,1)</f>
        <v>3</v>
      </c>
      <c r="E71" t="s">
        <v>12</v>
      </c>
      <c r="F71" t="s">
        <v>13</v>
      </c>
      <c r="G71" t="s">
        <v>14</v>
      </c>
      <c r="H71" t="str">
        <f>درخواست[[#This Row],[استان]]&amp;"/"&amp;درخواست[[#This Row],[شهر]]&amp;"/"&amp;درخواست[[#This Row],[مدرسه]]</f>
        <v>فارس/آباده/کوثر</v>
      </c>
      <c r="I71" t="s">
        <v>15</v>
      </c>
      <c r="J71">
        <v>9173516317</v>
      </c>
      <c r="K71">
        <v>7144332426</v>
      </c>
      <c r="L71" s="24" t="s">
        <v>2169</v>
      </c>
      <c r="M71" t="s">
        <v>85</v>
      </c>
      <c r="N71" t="str">
        <f>VLOOKUP(درخواست[[#This Row],[کدکتاب]],کتاب[#All],4,FALSE)</f>
        <v>سایر</v>
      </c>
      <c r="O71">
        <f>VLOOKUP(درخواست[[#This Row],[کدکتاب]],کتاب[#All],3,FALSE)</f>
        <v>250000</v>
      </c>
      <c r="P71">
        <f>IF(درخواست[[#This Row],[ناشر]]="هاجر",VLOOKUP(درخواست[[#This Row],[استان]],تخفیف[#All],3,FALSE),VLOOKUP(درخواست[[#This Row],[استان]],تخفیف[#All],4,FALSE))</f>
        <v>0.25</v>
      </c>
      <c r="Q71">
        <f>درخواست[[#This Row],[پشت جلد]]*(1-درخواست[[#This Row],[تخفیف]])</f>
        <v>187500</v>
      </c>
      <c r="R71">
        <v>0</v>
      </c>
    </row>
    <row r="72" spans="1:18" x14ac:dyDescent="0.25">
      <c r="A72" s="24" t="s">
        <v>612</v>
      </c>
      <c r="B72" t="s">
        <v>11</v>
      </c>
      <c r="C72">
        <v>3141602179</v>
      </c>
      <c r="D72" s="21" t="str">
        <f>MID(درخواست[[#This Row],[کدمدرسه]],1,1)</f>
        <v>3</v>
      </c>
      <c r="E72" t="s">
        <v>12</v>
      </c>
      <c r="F72" t="s">
        <v>13</v>
      </c>
      <c r="G72" t="s">
        <v>14</v>
      </c>
      <c r="H72" t="str">
        <f>درخواست[[#This Row],[استان]]&amp;"/"&amp;درخواست[[#This Row],[شهر]]&amp;"/"&amp;درخواست[[#This Row],[مدرسه]]</f>
        <v>فارس/آباده/کوثر</v>
      </c>
      <c r="I72" t="s">
        <v>15</v>
      </c>
      <c r="J72">
        <v>9173516317</v>
      </c>
      <c r="K72">
        <v>7144332426</v>
      </c>
      <c r="L72" s="24" t="s">
        <v>2211</v>
      </c>
      <c r="M72" t="s">
        <v>86</v>
      </c>
      <c r="N72" t="str">
        <f>VLOOKUP(درخواست[[#This Row],[کدکتاب]],کتاب[#All],4,FALSE)</f>
        <v>هاجر</v>
      </c>
      <c r="O72">
        <f>VLOOKUP(درخواست[[#This Row],[کدکتاب]],کتاب[#All],3,FALSE)</f>
        <v>0</v>
      </c>
      <c r="P72">
        <f>IF(درخواست[[#This Row],[ناشر]]="هاجر",VLOOKUP(درخواست[[#This Row],[استان]],تخفیف[#All],3,FALSE),VLOOKUP(درخواست[[#This Row],[استان]],تخفیف[#All],4,FALSE))</f>
        <v>0.37</v>
      </c>
      <c r="Q72">
        <f>درخواست[[#This Row],[پشت جلد]]*(1-درخواست[[#This Row],[تخفیف]])</f>
        <v>0</v>
      </c>
      <c r="R72">
        <v>0</v>
      </c>
    </row>
    <row r="73" spans="1:18" x14ac:dyDescent="0.25">
      <c r="A73" s="24" t="s">
        <v>613</v>
      </c>
      <c r="B73" t="s">
        <v>11</v>
      </c>
      <c r="C73">
        <v>3141602179</v>
      </c>
      <c r="D73" s="21" t="str">
        <f>MID(درخواست[[#This Row],[کدمدرسه]],1,1)</f>
        <v>3</v>
      </c>
      <c r="E73" t="s">
        <v>12</v>
      </c>
      <c r="F73" t="s">
        <v>13</v>
      </c>
      <c r="G73" t="s">
        <v>14</v>
      </c>
      <c r="H73" t="str">
        <f>درخواست[[#This Row],[استان]]&amp;"/"&amp;درخواست[[#This Row],[شهر]]&amp;"/"&amp;درخواست[[#This Row],[مدرسه]]</f>
        <v>فارس/آباده/کوثر</v>
      </c>
      <c r="I73" t="s">
        <v>15</v>
      </c>
      <c r="J73">
        <v>9173516317</v>
      </c>
      <c r="K73">
        <v>7144332426</v>
      </c>
      <c r="L73" s="24" t="s">
        <v>2170</v>
      </c>
      <c r="M73" t="s">
        <v>87</v>
      </c>
      <c r="N73" t="str">
        <f>VLOOKUP(درخواست[[#This Row],[کدکتاب]],کتاب[#All],4,FALSE)</f>
        <v>سایر</v>
      </c>
      <c r="O73">
        <f>VLOOKUP(درخواست[[#This Row],[کدکتاب]],کتاب[#All],3,FALSE)</f>
        <v>550000</v>
      </c>
      <c r="P73">
        <f>IF(درخواست[[#This Row],[ناشر]]="هاجر",VLOOKUP(درخواست[[#This Row],[استان]],تخفیف[#All],3,FALSE),VLOOKUP(درخواست[[#This Row],[استان]],تخفیف[#All],4,FALSE))</f>
        <v>0.25</v>
      </c>
      <c r="Q73">
        <f>درخواست[[#This Row],[پشت جلد]]*(1-درخواست[[#This Row],[تخفیف]])</f>
        <v>412500</v>
      </c>
      <c r="R73">
        <v>0</v>
      </c>
    </row>
    <row r="74" spans="1:18" x14ac:dyDescent="0.25">
      <c r="A74" s="24" t="s">
        <v>614</v>
      </c>
      <c r="B74" t="s">
        <v>11</v>
      </c>
      <c r="C74">
        <v>3141602179</v>
      </c>
      <c r="D74" s="21" t="str">
        <f>MID(درخواست[[#This Row],[کدمدرسه]],1,1)</f>
        <v>3</v>
      </c>
      <c r="E74" t="s">
        <v>12</v>
      </c>
      <c r="F74" t="s">
        <v>13</v>
      </c>
      <c r="G74" t="s">
        <v>14</v>
      </c>
      <c r="H74" t="str">
        <f>درخواست[[#This Row],[استان]]&amp;"/"&amp;درخواست[[#This Row],[شهر]]&amp;"/"&amp;درخواست[[#This Row],[مدرسه]]</f>
        <v>فارس/آباده/کوثر</v>
      </c>
      <c r="I74" t="s">
        <v>15</v>
      </c>
      <c r="J74">
        <v>9173516317</v>
      </c>
      <c r="K74">
        <v>7144332426</v>
      </c>
      <c r="L74" s="24" t="s">
        <v>2171</v>
      </c>
      <c r="M74" t="s">
        <v>88</v>
      </c>
      <c r="N74" t="str">
        <f>VLOOKUP(درخواست[[#This Row],[کدکتاب]],کتاب[#All],4,FALSE)</f>
        <v>سایر</v>
      </c>
      <c r="O74">
        <f>VLOOKUP(درخواست[[#This Row],[کدکتاب]],کتاب[#All],3,FALSE)</f>
        <v>0</v>
      </c>
      <c r="P74">
        <f>IF(درخواست[[#This Row],[ناشر]]="هاجر",VLOOKUP(درخواست[[#This Row],[استان]],تخفیف[#All],3,FALSE),VLOOKUP(درخواست[[#This Row],[استان]],تخفیف[#All],4,FALSE))</f>
        <v>0.25</v>
      </c>
      <c r="Q74">
        <f>درخواست[[#This Row],[پشت جلد]]*(1-درخواست[[#This Row],[تخفیف]])</f>
        <v>0</v>
      </c>
      <c r="R74">
        <v>0</v>
      </c>
    </row>
    <row r="75" spans="1:18" x14ac:dyDescent="0.25">
      <c r="A75" s="24" t="s">
        <v>615</v>
      </c>
      <c r="B75" t="s">
        <v>11</v>
      </c>
      <c r="C75">
        <v>3141602179</v>
      </c>
      <c r="D75" s="21" t="str">
        <f>MID(درخواست[[#This Row],[کدمدرسه]],1,1)</f>
        <v>3</v>
      </c>
      <c r="E75" t="s">
        <v>12</v>
      </c>
      <c r="F75" t="s">
        <v>13</v>
      </c>
      <c r="G75" t="s">
        <v>14</v>
      </c>
      <c r="H75" t="str">
        <f>درخواست[[#This Row],[استان]]&amp;"/"&amp;درخواست[[#This Row],[شهر]]&amp;"/"&amp;درخواست[[#This Row],[مدرسه]]</f>
        <v>فارس/آباده/کوثر</v>
      </c>
      <c r="I75" t="s">
        <v>15</v>
      </c>
      <c r="J75">
        <v>9173516317</v>
      </c>
      <c r="K75">
        <v>7144332426</v>
      </c>
      <c r="L75" s="24" t="s">
        <v>2172</v>
      </c>
      <c r="M75" t="s">
        <v>89</v>
      </c>
      <c r="N75" t="str">
        <f>VLOOKUP(درخواست[[#This Row],[کدکتاب]],کتاب[#All],4,FALSE)</f>
        <v>سایر</v>
      </c>
      <c r="O75">
        <f>VLOOKUP(درخواست[[#This Row],[کدکتاب]],کتاب[#All],3,FALSE)</f>
        <v>37000</v>
      </c>
      <c r="P75">
        <f>IF(درخواست[[#This Row],[ناشر]]="هاجر",VLOOKUP(درخواست[[#This Row],[استان]],تخفیف[#All],3,FALSE),VLOOKUP(درخواست[[#This Row],[استان]],تخفیف[#All],4,FALSE))</f>
        <v>0.25</v>
      </c>
      <c r="Q75">
        <f>درخواست[[#This Row],[پشت جلد]]*(1-درخواست[[#This Row],[تخفیف]])</f>
        <v>27750</v>
      </c>
      <c r="R75">
        <v>0</v>
      </c>
    </row>
    <row r="76" spans="1:18" x14ac:dyDescent="0.25">
      <c r="A76" s="24" t="s">
        <v>616</v>
      </c>
      <c r="B76" t="s">
        <v>11</v>
      </c>
      <c r="C76">
        <v>3141602179</v>
      </c>
      <c r="D76" s="21" t="str">
        <f>MID(درخواست[[#This Row],[کدمدرسه]],1,1)</f>
        <v>3</v>
      </c>
      <c r="E76" t="s">
        <v>12</v>
      </c>
      <c r="F76" t="s">
        <v>13</v>
      </c>
      <c r="G76" t="s">
        <v>14</v>
      </c>
      <c r="H76" t="str">
        <f>درخواست[[#This Row],[استان]]&amp;"/"&amp;درخواست[[#This Row],[شهر]]&amp;"/"&amp;درخواست[[#This Row],[مدرسه]]</f>
        <v>فارس/آباده/کوثر</v>
      </c>
      <c r="I76" t="s">
        <v>15</v>
      </c>
      <c r="J76">
        <v>9173516317</v>
      </c>
      <c r="K76">
        <v>7144332426</v>
      </c>
      <c r="L76" s="24" t="s">
        <v>2173</v>
      </c>
      <c r="M76" t="s">
        <v>90</v>
      </c>
      <c r="N76" t="str">
        <f>VLOOKUP(درخواست[[#This Row],[کدکتاب]],کتاب[#All],4,FALSE)</f>
        <v>سایر</v>
      </c>
      <c r="O76">
        <f>VLOOKUP(درخواست[[#This Row],[کدکتاب]],کتاب[#All],3,FALSE)</f>
        <v>150000</v>
      </c>
      <c r="P76">
        <f>IF(درخواست[[#This Row],[ناشر]]="هاجر",VLOOKUP(درخواست[[#This Row],[استان]],تخفیف[#All],3,FALSE),VLOOKUP(درخواست[[#This Row],[استان]],تخفیف[#All],4,FALSE))</f>
        <v>0.25</v>
      </c>
      <c r="Q76">
        <f>درخواست[[#This Row],[پشت جلد]]*(1-درخواست[[#This Row],[تخفیف]])</f>
        <v>112500</v>
      </c>
      <c r="R76">
        <v>0</v>
      </c>
    </row>
    <row r="77" spans="1:18" x14ac:dyDescent="0.25">
      <c r="A77" s="24" t="s">
        <v>617</v>
      </c>
      <c r="B77" t="s">
        <v>11</v>
      </c>
      <c r="C77">
        <v>3141602179</v>
      </c>
      <c r="D77" s="21" t="str">
        <f>MID(درخواست[[#This Row],[کدمدرسه]],1,1)</f>
        <v>3</v>
      </c>
      <c r="E77" t="s">
        <v>12</v>
      </c>
      <c r="F77" t="s">
        <v>13</v>
      </c>
      <c r="G77" t="s">
        <v>14</v>
      </c>
      <c r="H77" t="str">
        <f>درخواست[[#This Row],[استان]]&amp;"/"&amp;درخواست[[#This Row],[شهر]]&amp;"/"&amp;درخواست[[#This Row],[مدرسه]]</f>
        <v>فارس/آباده/کوثر</v>
      </c>
      <c r="I77" t="s">
        <v>15</v>
      </c>
      <c r="J77">
        <v>9173516317</v>
      </c>
      <c r="K77">
        <v>7144332426</v>
      </c>
      <c r="L77" s="24" t="s">
        <v>2174</v>
      </c>
      <c r="M77" t="s">
        <v>91</v>
      </c>
      <c r="N77" t="str">
        <f>VLOOKUP(درخواست[[#This Row],[کدکتاب]],کتاب[#All],4,FALSE)</f>
        <v>سایر</v>
      </c>
      <c r="O77">
        <f>VLOOKUP(درخواست[[#This Row],[کدکتاب]],کتاب[#All],3,FALSE)</f>
        <v>50000</v>
      </c>
      <c r="P77">
        <f>IF(درخواست[[#This Row],[ناشر]]="هاجر",VLOOKUP(درخواست[[#This Row],[استان]],تخفیف[#All],3,FALSE),VLOOKUP(درخواست[[#This Row],[استان]],تخفیف[#All],4,FALSE))</f>
        <v>0.25</v>
      </c>
      <c r="Q77">
        <f>درخواست[[#This Row],[پشت جلد]]*(1-درخواست[[#This Row],[تخفیف]])</f>
        <v>37500</v>
      </c>
      <c r="R77">
        <v>0</v>
      </c>
    </row>
    <row r="78" spans="1:18" x14ac:dyDescent="0.25">
      <c r="A78" s="24" t="s">
        <v>618</v>
      </c>
      <c r="B78" t="s">
        <v>11</v>
      </c>
      <c r="C78">
        <v>3141602179</v>
      </c>
      <c r="D78" s="21" t="str">
        <f>MID(درخواست[[#This Row],[کدمدرسه]],1,1)</f>
        <v>3</v>
      </c>
      <c r="E78" t="s">
        <v>12</v>
      </c>
      <c r="F78" t="s">
        <v>13</v>
      </c>
      <c r="G78" t="s">
        <v>14</v>
      </c>
      <c r="H78" t="str">
        <f>درخواست[[#This Row],[استان]]&amp;"/"&amp;درخواست[[#This Row],[شهر]]&amp;"/"&amp;درخواست[[#This Row],[مدرسه]]</f>
        <v>فارس/آباده/کوثر</v>
      </c>
      <c r="I78" t="s">
        <v>15</v>
      </c>
      <c r="J78">
        <v>9173516317</v>
      </c>
      <c r="K78">
        <v>7144332426</v>
      </c>
      <c r="L78" s="24" t="s">
        <v>2213</v>
      </c>
      <c r="M78" t="s">
        <v>92</v>
      </c>
      <c r="N78" t="str">
        <f>VLOOKUP(درخواست[[#This Row],[کدکتاب]],کتاب[#All],4,FALSE)</f>
        <v>سایر</v>
      </c>
      <c r="O78">
        <f>VLOOKUP(درخواست[[#This Row],[کدکتاب]],کتاب[#All],3,FALSE)</f>
        <v>0</v>
      </c>
      <c r="P78">
        <f>IF(درخواست[[#This Row],[ناشر]]="هاجر",VLOOKUP(درخواست[[#This Row],[استان]],تخفیف[#All],3,FALSE),VLOOKUP(درخواست[[#This Row],[استان]],تخفیف[#All],4,FALSE))</f>
        <v>0.25</v>
      </c>
      <c r="Q78">
        <f>درخواست[[#This Row],[پشت جلد]]*(1-درخواست[[#This Row],[تخفیف]])</f>
        <v>0</v>
      </c>
      <c r="R78">
        <v>0</v>
      </c>
    </row>
    <row r="79" spans="1:18" x14ac:dyDescent="0.25">
      <c r="A79" s="24" t="s">
        <v>619</v>
      </c>
      <c r="B79" t="s">
        <v>11</v>
      </c>
      <c r="C79">
        <v>3141602179</v>
      </c>
      <c r="D79" s="21" t="str">
        <f>MID(درخواست[[#This Row],[کدمدرسه]],1,1)</f>
        <v>3</v>
      </c>
      <c r="E79" t="s">
        <v>12</v>
      </c>
      <c r="F79" t="s">
        <v>13</v>
      </c>
      <c r="G79" t="s">
        <v>14</v>
      </c>
      <c r="H79" t="str">
        <f>درخواست[[#This Row],[استان]]&amp;"/"&amp;درخواست[[#This Row],[شهر]]&amp;"/"&amp;درخواست[[#This Row],[مدرسه]]</f>
        <v>فارس/آباده/کوثر</v>
      </c>
      <c r="I79" t="s">
        <v>15</v>
      </c>
      <c r="J79">
        <v>9173516317</v>
      </c>
      <c r="K79">
        <v>7144332426</v>
      </c>
      <c r="L79" s="24" t="s">
        <v>2175</v>
      </c>
      <c r="M79" t="s">
        <v>93</v>
      </c>
      <c r="N79" t="str">
        <f>VLOOKUP(درخواست[[#This Row],[کدکتاب]],کتاب[#All],4,FALSE)</f>
        <v>سایر</v>
      </c>
      <c r="O79">
        <f>VLOOKUP(درخواست[[#This Row],[کدکتاب]],کتاب[#All],3,FALSE)</f>
        <v>330000</v>
      </c>
      <c r="P79">
        <f>IF(درخواست[[#This Row],[ناشر]]="هاجر",VLOOKUP(درخواست[[#This Row],[استان]],تخفیف[#All],3,FALSE),VLOOKUP(درخواست[[#This Row],[استان]],تخفیف[#All],4,FALSE))</f>
        <v>0.25</v>
      </c>
      <c r="Q79">
        <f>درخواست[[#This Row],[پشت جلد]]*(1-درخواست[[#This Row],[تخفیف]])</f>
        <v>247500</v>
      </c>
      <c r="R79">
        <v>0</v>
      </c>
    </row>
    <row r="80" spans="1:18" x14ac:dyDescent="0.25">
      <c r="A80" s="24" t="s">
        <v>620</v>
      </c>
      <c r="B80" t="s">
        <v>11</v>
      </c>
      <c r="C80">
        <v>3141602179</v>
      </c>
      <c r="D80" s="21" t="str">
        <f>MID(درخواست[[#This Row],[کدمدرسه]],1,1)</f>
        <v>3</v>
      </c>
      <c r="E80" t="s">
        <v>12</v>
      </c>
      <c r="F80" t="s">
        <v>13</v>
      </c>
      <c r="G80" t="s">
        <v>14</v>
      </c>
      <c r="H80" t="str">
        <f>درخواست[[#This Row],[استان]]&amp;"/"&amp;درخواست[[#This Row],[شهر]]&amp;"/"&amp;درخواست[[#This Row],[مدرسه]]</f>
        <v>فارس/آباده/کوثر</v>
      </c>
      <c r="I80" t="s">
        <v>15</v>
      </c>
      <c r="J80">
        <v>9173516317</v>
      </c>
      <c r="K80">
        <v>7144332426</v>
      </c>
      <c r="L80" s="24" t="s">
        <v>2176</v>
      </c>
      <c r="M80" t="s">
        <v>94</v>
      </c>
      <c r="N80" t="str">
        <f>VLOOKUP(درخواست[[#This Row],[کدکتاب]],کتاب[#All],4,FALSE)</f>
        <v>سایر</v>
      </c>
      <c r="O80">
        <f>VLOOKUP(درخواست[[#This Row],[کدکتاب]],کتاب[#All],3,FALSE)</f>
        <v>715000</v>
      </c>
      <c r="P80">
        <f>IF(درخواست[[#This Row],[ناشر]]="هاجر",VLOOKUP(درخواست[[#This Row],[استان]],تخفیف[#All],3,FALSE),VLOOKUP(درخواست[[#This Row],[استان]],تخفیف[#All],4,FALSE))</f>
        <v>0.25</v>
      </c>
      <c r="Q80">
        <f>درخواست[[#This Row],[پشت جلد]]*(1-درخواست[[#This Row],[تخفیف]])</f>
        <v>536250</v>
      </c>
      <c r="R80">
        <v>0</v>
      </c>
    </row>
    <row r="81" spans="1:18" x14ac:dyDescent="0.25">
      <c r="A81" s="24" t="s">
        <v>621</v>
      </c>
      <c r="B81" t="s">
        <v>11</v>
      </c>
      <c r="C81">
        <v>3141602179</v>
      </c>
      <c r="D81" s="21" t="str">
        <f>MID(درخواست[[#This Row],[کدمدرسه]],1,1)</f>
        <v>3</v>
      </c>
      <c r="E81" t="s">
        <v>12</v>
      </c>
      <c r="F81" t="s">
        <v>13</v>
      </c>
      <c r="G81" t="s">
        <v>14</v>
      </c>
      <c r="H81" t="str">
        <f>درخواست[[#This Row],[استان]]&amp;"/"&amp;درخواست[[#This Row],[شهر]]&amp;"/"&amp;درخواست[[#This Row],[مدرسه]]</f>
        <v>فارس/آباده/کوثر</v>
      </c>
      <c r="I81" t="s">
        <v>15</v>
      </c>
      <c r="J81">
        <v>9173516317</v>
      </c>
      <c r="K81">
        <v>7144332426</v>
      </c>
      <c r="L81" s="24" t="s">
        <v>2177</v>
      </c>
      <c r="M81" t="s">
        <v>95</v>
      </c>
      <c r="N81" t="str">
        <f>VLOOKUP(درخواست[[#This Row],[کدکتاب]],کتاب[#All],4,FALSE)</f>
        <v>هاجر</v>
      </c>
      <c r="O81">
        <f>VLOOKUP(درخواست[[#This Row],[کدکتاب]],کتاب[#All],3,FALSE)</f>
        <v>0</v>
      </c>
      <c r="P81">
        <f>IF(درخواست[[#This Row],[ناشر]]="هاجر",VLOOKUP(درخواست[[#This Row],[استان]],تخفیف[#All],3,FALSE),VLOOKUP(درخواست[[#This Row],[استان]],تخفیف[#All],4,FALSE))</f>
        <v>0.37</v>
      </c>
      <c r="Q81">
        <f>درخواست[[#This Row],[پشت جلد]]*(1-درخواست[[#This Row],[تخفیف]])</f>
        <v>0</v>
      </c>
      <c r="R81">
        <v>0</v>
      </c>
    </row>
    <row r="82" spans="1:18" x14ac:dyDescent="0.25">
      <c r="A82" s="24" t="s">
        <v>622</v>
      </c>
      <c r="B82" t="s">
        <v>11</v>
      </c>
      <c r="C82">
        <v>3141602179</v>
      </c>
      <c r="D82" s="21" t="str">
        <f>MID(درخواست[[#This Row],[کدمدرسه]],1,1)</f>
        <v>3</v>
      </c>
      <c r="E82" t="s">
        <v>12</v>
      </c>
      <c r="F82" t="s">
        <v>13</v>
      </c>
      <c r="G82" t="s">
        <v>14</v>
      </c>
      <c r="H82" t="str">
        <f>درخواست[[#This Row],[استان]]&amp;"/"&amp;درخواست[[#This Row],[شهر]]&amp;"/"&amp;درخواست[[#This Row],[مدرسه]]</f>
        <v>فارس/آباده/کوثر</v>
      </c>
      <c r="I82" t="s">
        <v>15</v>
      </c>
      <c r="J82">
        <v>9173516317</v>
      </c>
      <c r="K82">
        <v>7144332426</v>
      </c>
      <c r="L82" s="24" t="s">
        <v>2178</v>
      </c>
      <c r="M82" t="s">
        <v>96</v>
      </c>
      <c r="N82" t="str">
        <f>VLOOKUP(درخواست[[#This Row],[کدکتاب]],کتاب[#All],4,FALSE)</f>
        <v>سایر</v>
      </c>
      <c r="O82">
        <f>VLOOKUP(درخواست[[#This Row],[کدکتاب]],کتاب[#All],3,FALSE)</f>
        <v>44000</v>
      </c>
      <c r="P82">
        <f>IF(درخواست[[#This Row],[ناشر]]="هاجر",VLOOKUP(درخواست[[#This Row],[استان]],تخفیف[#All],3,FALSE),VLOOKUP(درخواست[[#This Row],[استان]],تخفیف[#All],4,FALSE))</f>
        <v>0.25</v>
      </c>
      <c r="Q82">
        <f>درخواست[[#This Row],[پشت جلد]]*(1-درخواست[[#This Row],[تخفیف]])</f>
        <v>33000</v>
      </c>
      <c r="R82">
        <v>0</v>
      </c>
    </row>
    <row r="83" spans="1:18" x14ac:dyDescent="0.25">
      <c r="A83" s="24" t="s">
        <v>623</v>
      </c>
      <c r="B83" t="s">
        <v>11</v>
      </c>
      <c r="C83">
        <v>3141602179</v>
      </c>
      <c r="D83" s="21" t="str">
        <f>MID(درخواست[[#This Row],[کدمدرسه]],1,1)</f>
        <v>3</v>
      </c>
      <c r="E83" t="s">
        <v>12</v>
      </c>
      <c r="F83" t="s">
        <v>13</v>
      </c>
      <c r="G83" t="s">
        <v>14</v>
      </c>
      <c r="H83" t="str">
        <f>درخواست[[#This Row],[استان]]&amp;"/"&amp;درخواست[[#This Row],[شهر]]&amp;"/"&amp;درخواست[[#This Row],[مدرسه]]</f>
        <v>فارس/آباده/کوثر</v>
      </c>
      <c r="I83" t="s">
        <v>15</v>
      </c>
      <c r="J83">
        <v>9173516317</v>
      </c>
      <c r="K83">
        <v>7144332426</v>
      </c>
      <c r="L83" s="24" t="s">
        <v>2179</v>
      </c>
      <c r="M83" t="s">
        <v>97</v>
      </c>
      <c r="N83" t="str">
        <f>VLOOKUP(درخواست[[#This Row],[کدکتاب]],کتاب[#All],4,FALSE)</f>
        <v>هاجر</v>
      </c>
      <c r="O83">
        <f>VLOOKUP(درخواست[[#This Row],[کدکتاب]],کتاب[#All],3,FALSE)</f>
        <v>420000</v>
      </c>
      <c r="P83">
        <f>IF(درخواست[[#This Row],[ناشر]]="هاجر",VLOOKUP(درخواست[[#This Row],[استان]],تخفیف[#All],3,FALSE),VLOOKUP(درخواست[[#This Row],[استان]],تخفیف[#All],4,FALSE))</f>
        <v>0.37</v>
      </c>
      <c r="Q83">
        <f>درخواست[[#This Row],[پشت جلد]]*(1-درخواست[[#This Row],[تخفیف]])</f>
        <v>264600</v>
      </c>
      <c r="R83">
        <v>6</v>
      </c>
    </row>
    <row r="84" spans="1:18" x14ac:dyDescent="0.25">
      <c r="A84" s="24" t="s">
        <v>624</v>
      </c>
      <c r="B84" t="s">
        <v>11</v>
      </c>
      <c r="C84">
        <v>3141602179</v>
      </c>
      <c r="D84" s="21" t="str">
        <f>MID(درخواست[[#This Row],[کدمدرسه]],1,1)</f>
        <v>3</v>
      </c>
      <c r="E84" t="s">
        <v>12</v>
      </c>
      <c r="F84" t="s">
        <v>13</v>
      </c>
      <c r="G84" t="s">
        <v>14</v>
      </c>
      <c r="H84" t="str">
        <f>درخواست[[#This Row],[استان]]&amp;"/"&amp;درخواست[[#This Row],[شهر]]&amp;"/"&amp;درخواست[[#This Row],[مدرسه]]</f>
        <v>فارس/آباده/کوثر</v>
      </c>
      <c r="I84" t="s">
        <v>15</v>
      </c>
      <c r="J84">
        <v>9173516317</v>
      </c>
      <c r="K84">
        <v>7144332426</v>
      </c>
      <c r="L84" s="24" t="s">
        <v>2180</v>
      </c>
      <c r="M84" t="s">
        <v>98</v>
      </c>
      <c r="N84" t="str">
        <f>VLOOKUP(درخواست[[#This Row],[کدکتاب]],کتاب[#All],4,FALSE)</f>
        <v>سایر</v>
      </c>
      <c r="O84">
        <f>VLOOKUP(درخواست[[#This Row],[کدکتاب]],کتاب[#All],3,FALSE)</f>
        <v>390000</v>
      </c>
      <c r="P84">
        <f>IF(درخواست[[#This Row],[ناشر]]="هاجر",VLOOKUP(درخواست[[#This Row],[استان]],تخفیف[#All],3,FALSE),VLOOKUP(درخواست[[#This Row],[استان]],تخفیف[#All],4,FALSE))</f>
        <v>0.25</v>
      </c>
      <c r="Q84">
        <f>درخواست[[#This Row],[پشت جلد]]*(1-درخواست[[#This Row],[تخفیف]])</f>
        <v>292500</v>
      </c>
      <c r="R84">
        <v>0</v>
      </c>
    </row>
    <row r="85" spans="1:18" x14ac:dyDescent="0.25">
      <c r="A85" s="24" t="s">
        <v>625</v>
      </c>
      <c r="B85" t="s">
        <v>11</v>
      </c>
      <c r="C85">
        <v>3141602179</v>
      </c>
      <c r="D85" s="21" t="str">
        <f>MID(درخواست[[#This Row],[کدمدرسه]],1,1)</f>
        <v>3</v>
      </c>
      <c r="E85" t="s">
        <v>12</v>
      </c>
      <c r="F85" t="s">
        <v>13</v>
      </c>
      <c r="G85" t="s">
        <v>14</v>
      </c>
      <c r="H85" t="str">
        <f>درخواست[[#This Row],[استان]]&amp;"/"&amp;درخواست[[#This Row],[شهر]]&amp;"/"&amp;درخواست[[#This Row],[مدرسه]]</f>
        <v>فارس/آباده/کوثر</v>
      </c>
      <c r="I85" t="s">
        <v>15</v>
      </c>
      <c r="J85">
        <v>9173516317</v>
      </c>
      <c r="K85">
        <v>7144332426</v>
      </c>
      <c r="L85" s="24" t="s">
        <v>2181</v>
      </c>
      <c r="M85" t="s">
        <v>99</v>
      </c>
      <c r="N85" t="str">
        <f>VLOOKUP(درخواست[[#This Row],[کدکتاب]],کتاب[#All],4,FALSE)</f>
        <v>سایر</v>
      </c>
      <c r="O85">
        <f>VLOOKUP(درخواست[[#This Row],[کدکتاب]],کتاب[#All],3,FALSE)</f>
        <v>360000</v>
      </c>
      <c r="P85">
        <f>IF(درخواست[[#This Row],[ناشر]]="هاجر",VLOOKUP(درخواست[[#This Row],[استان]],تخفیف[#All],3,FALSE),VLOOKUP(درخواست[[#This Row],[استان]],تخفیف[#All],4,FALSE))</f>
        <v>0.25</v>
      </c>
      <c r="Q85">
        <f>درخواست[[#This Row],[پشت جلد]]*(1-درخواست[[#This Row],[تخفیف]])</f>
        <v>270000</v>
      </c>
      <c r="R85">
        <v>0</v>
      </c>
    </row>
    <row r="86" spans="1:18" x14ac:dyDescent="0.25">
      <c r="A86" s="24" t="s">
        <v>626</v>
      </c>
      <c r="B86" t="s">
        <v>11</v>
      </c>
      <c r="C86">
        <v>3141602179</v>
      </c>
      <c r="D86" s="21" t="str">
        <f>MID(درخواست[[#This Row],[کدمدرسه]],1,1)</f>
        <v>3</v>
      </c>
      <c r="E86" t="s">
        <v>12</v>
      </c>
      <c r="F86" t="s">
        <v>13</v>
      </c>
      <c r="G86" t="s">
        <v>14</v>
      </c>
      <c r="H86" t="str">
        <f>درخواست[[#This Row],[استان]]&amp;"/"&amp;درخواست[[#This Row],[شهر]]&amp;"/"&amp;درخواست[[#This Row],[مدرسه]]</f>
        <v>فارس/آباده/کوثر</v>
      </c>
      <c r="I86" t="s">
        <v>15</v>
      </c>
      <c r="J86">
        <v>9173516317</v>
      </c>
      <c r="K86">
        <v>7144332426</v>
      </c>
      <c r="L86" s="24" t="s">
        <v>2182</v>
      </c>
      <c r="M86" t="s">
        <v>100</v>
      </c>
      <c r="N86" t="str">
        <f>VLOOKUP(درخواست[[#This Row],[کدکتاب]],کتاب[#All],4,FALSE)</f>
        <v>سایر</v>
      </c>
      <c r="O86">
        <f>VLOOKUP(درخواست[[#This Row],[کدکتاب]],کتاب[#All],3,FALSE)</f>
        <v>450000</v>
      </c>
      <c r="P86">
        <f>IF(درخواست[[#This Row],[ناشر]]="هاجر",VLOOKUP(درخواست[[#This Row],[استان]],تخفیف[#All],3,FALSE),VLOOKUP(درخواست[[#This Row],[استان]],تخفیف[#All],4,FALSE))</f>
        <v>0.25</v>
      </c>
      <c r="Q86">
        <f>درخواست[[#This Row],[پشت جلد]]*(1-درخواست[[#This Row],[تخفیف]])</f>
        <v>337500</v>
      </c>
      <c r="R86">
        <v>0</v>
      </c>
    </row>
    <row r="87" spans="1:18" x14ac:dyDescent="0.25">
      <c r="A87" s="24" t="s">
        <v>627</v>
      </c>
      <c r="B87" t="s">
        <v>11</v>
      </c>
      <c r="C87">
        <v>3141602179</v>
      </c>
      <c r="D87" s="21" t="str">
        <f>MID(درخواست[[#This Row],[کدمدرسه]],1,1)</f>
        <v>3</v>
      </c>
      <c r="E87" t="s">
        <v>12</v>
      </c>
      <c r="F87" t="s">
        <v>13</v>
      </c>
      <c r="G87" t="s">
        <v>14</v>
      </c>
      <c r="H87" t="str">
        <f>درخواست[[#This Row],[استان]]&amp;"/"&amp;درخواست[[#This Row],[شهر]]&amp;"/"&amp;درخواست[[#This Row],[مدرسه]]</f>
        <v>فارس/آباده/کوثر</v>
      </c>
      <c r="I87" t="s">
        <v>15</v>
      </c>
      <c r="J87">
        <v>9173516317</v>
      </c>
      <c r="K87">
        <v>7144332426</v>
      </c>
      <c r="L87" s="24" t="s">
        <v>2183</v>
      </c>
      <c r="M87" t="s">
        <v>101</v>
      </c>
      <c r="N87" t="str">
        <f>VLOOKUP(درخواست[[#This Row],[کدکتاب]],کتاب[#All],4,FALSE)</f>
        <v>سایر</v>
      </c>
      <c r="O87">
        <f>VLOOKUP(درخواست[[#This Row],[کدکتاب]],کتاب[#All],3,FALSE)</f>
        <v>185000</v>
      </c>
      <c r="P87">
        <f>IF(درخواست[[#This Row],[ناشر]]="هاجر",VLOOKUP(درخواست[[#This Row],[استان]],تخفیف[#All],3,FALSE),VLOOKUP(درخواست[[#This Row],[استان]],تخفیف[#All],4,FALSE))</f>
        <v>0.25</v>
      </c>
      <c r="Q87">
        <f>درخواست[[#This Row],[پشت جلد]]*(1-درخواست[[#This Row],[تخفیف]])</f>
        <v>138750</v>
      </c>
      <c r="R87">
        <v>0</v>
      </c>
    </row>
    <row r="88" spans="1:18" x14ac:dyDescent="0.25">
      <c r="A88" s="24" t="s">
        <v>628</v>
      </c>
      <c r="B88" t="s">
        <v>11</v>
      </c>
      <c r="C88">
        <v>3141602179</v>
      </c>
      <c r="D88" s="21" t="str">
        <f>MID(درخواست[[#This Row],[کدمدرسه]],1,1)</f>
        <v>3</v>
      </c>
      <c r="E88" t="s">
        <v>12</v>
      </c>
      <c r="F88" t="s">
        <v>13</v>
      </c>
      <c r="G88" t="s">
        <v>14</v>
      </c>
      <c r="H88" t="str">
        <f>درخواست[[#This Row],[استان]]&amp;"/"&amp;درخواست[[#This Row],[شهر]]&amp;"/"&amp;درخواست[[#This Row],[مدرسه]]</f>
        <v>فارس/آباده/کوثر</v>
      </c>
      <c r="I88" t="s">
        <v>15</v>
      </c>
      <c r="J88">
        <v>9173516317</v>
      </c>
      <c r="K88">
        <v>7144332426</v>
      </c>
      <c r="L88" s="24" t="s">
        <v>2184</v>
      </c>
      <c r="M88" t="s">
        <v>102</v>
      </c>
      <c r="N88" t="str">
        <f>VLOOKUP(درخواست[[#This Row],[کدکتاب]],کتاب[#All],4,FALSE)</f>
        <v>سایر</v>
      </c>
      <c r="O88">
        <f>VLOOKUP(درخواست[[#This Row],[کدکتاب]],کتاب[#All],3,FALSE)</f>
        <v>150000</v>
      </c>
      <c r="P88">
        <f>IF(درخواست[[#This Row],[ناشر]]="هاجر",VLOOKUP(درخواست[[#This Row],[استان]],تخفیف[#All],3,FALSE),VLOOKUP(درخواست[[#This Row],[استان]],تخفیف[#All],4,FALSE))</f>
        <v>0.25</v>
      </c>
      <c r="Q88">
        <f>درخواست[[#This Row],[پشت جلد]]*(1-درخواست[[#This Row],[تخفیف]])</f>
        <v>112500</v>
      </c>
      <c r="R88">
        <v>0</v>
      </c>
    </row>
    <row r="89" spans="1:18" x14ac:dyDescent="0.25">
      <c r="A89" s="24" t="s">
        <v>629</v>
      </c>
      <c r="B89" t="s">
        <v>11</v>
      </c>
      <c r="C89">
        <v>3141602179</v>
      </c>
      <c r="D89" s="21" t="str">
        <f>MID(درخواست[[#This Row],[کدمدرسه]],1,1)</f>
        <v>3</v>
      </c>
      <c r="E89" t="s">
        <v>12</v>
      </c>
      <c r="F89" t="s">
        <v>13</v>
      </c>
      <c r="G89" t="s">
        <v>14</v>
      </c>
      <c r="H89" t="str">
        <f>درخواست[[#This Row],[استان]]&amp;"/"&amp;درخواست[[#This Row],[شهر]]&amp;"/"&amp;درخواست[[#This Row],[مدرسه]]</f>
        <v>فارس/آباده/کوثر</v>
      </c>
      <c r="I89" t="s">
        <v>15</v>
      </c>
      <c r="J89">
        <v>9173516317</v>
      </c>
      <c r="K89">
        <v>7144332426</v>
      </c>
      <c r="L89" s="24" t="s">
        <v>2185</v>
      </c>
      <c r="M89" t="s">
        <v>103</v>
      </c>
      <c r="N89" t="str">
        <f>VLOOKUP(درخواست[[#This Row],[کدکتاب]],کتاب[#All],4,FALSE)</f>
        <v>سایر</v>
      </c>
      <c r="O89">
        <f>VLOOKUP(درخواست[[#This Row],[کدکتاب]],کتاب[#All],3,FALSE)</f>
        <v>90000</v>
      </c>
      <c r="P89">
        <f>IF(درخواست[[#This Row],[ناشر]]="هاجر",VLOOKUP(درخواست[[#This Row],[استان]],تخفیف[#All],3,FALSE),VLOOKUP(درخواست[[#This Row],[استان]],تخفیف[#All],4,FALSE))</f>
        <v>0.25</v>
      </c>
      <c r="Q89">
        <f>درخواست[[#This Row],[پشت جلد]]*(1-درخواست[[#This Row],[تخفیف]])</f>
        <v>67500</v>
      </c>
      <c r="R89">
        <v>0</v>
      </c>
    </row>
    <row r="90" spans="1:18" x14ac:dyDescent="0.25">
      <c r="A90" s="24" t="s">
        <v>630</v>
      </c>
      <c r="B90" t="s">
        <v>11</v>
      </c>
      <c r="C90">
        <v>3141602179</v>
      </c>
      <c r="D90" s="21" t="str">
        <f>MID(درخواست[[#This Row],[کدمدرسه]],1,1)</f>
        <v>3</v>
      </c>
      <c r="E90" t="s">
        <v>12</v>
      </c>
      <c r="F90" t="s">
        <v>13</v>
      </c>
      <c r="G90" t="s">
        <v>14</v>
      </c>
      <c r="H90" t="str">
        <f>درخواست[[#This Row],[استان]]&amp;"/"&amp;درخواست[[#This Row],[شهر]]&amp;"/"&amp;درخواست[[#This Row],[مدرسه]]</f>
        <v>فارس/آباده/کوثر</v>
      </c>
      <c r="I90" t="s">
        <v>15</v>
      </c>
      <c r="J90">
        <v>9173516317</v>
      </c>
      <c r="K90">
        <v>7144332426</v>
      </c>
      <c r="L90" s="24" t="s">
        <v>2186</v>
      </c>
      <c r="M90" t="s">
        <v>104</v>
      </c>
      <c r="N90" t="str">
        <f>VLOOKUP(درخواست[[#This Row],[کدکتاب]],کتاب[#All],4,FALSE)</f>
        <v>سایر</v>
      </c>
      <c r="O90">
        <f>VLOOKUP(درخواست[[#This Row],[کدکتاب]],کتاب[#All],3,FALSE)</f>
        <v>500000</v>
      </c>
      <c r="P90">
        <f>IF(درخواست[[#This Row],[ناشر]]="هاجر",VLOOKUP(درخواست[[#This Row],[استان]],تخفیف[#All],3,FALSE),VLOOKUP(درخواست[[#This Row],[استان]],تخفیف[#All],4,FALSE))</f>
        <v>0.25</v>
      </c>
      <c r="Q90">
        <f>درخواست[[#This Row],[پشت جلد]]*(1-درخواست[[#This Row],[تخفیف]])</f>
        <v>375000</v>
      </c>
      <c r="R90">
        <v>0</v>
      </c>
    </row>
    <row r="91" spans="1:18" x14ac:dyDescent="0.25">
      <c r="A91" s="24" t="s">
        <v>631</v>
      </c>
      <c r="B91" t="s">
        <v>11</v>
      </c>
      <c r="C91">
        <v>3141602179</v>
      </c>
      <c r="D91" s="21" t="str">
        <f>MID(درخواست[[#This Row],[کدمدرسه]],1,1)</f>
        <v>3</v>
      </c>
      <c r="E91" t="s">
        <v>12</v>
      </c>
      <c r="F91" t="s">
        <v>13</v>
      </c>
      <c r="G91" t="s">
        <v>14</v>
      </c>
      <c r="H91" t="str">
        <f>درخواست[[#This Row],[استان]]&amp;"/"&amp;درخواست[[#This Row],[شهر]]&amp;"/"&amp;درخواست[[#This Row],[مدرسه]]</f>
        <v>فارس/آباده/کوثر</v>
      </c>
      <c r="I91" t="s">
        <v>15</v>
      </c>
      <c r="J91">
        <v>9173516317</v>
      </c>
      <c r="K91">
        <v>7144332426</v>
      </c>
      <c r="L91" s="24" t="s">
        <v>2187</v>
      </c>
      <c r="M91" t="s">
        <v>105</v>
      </c>
      <c r="N91" t="str">
        <f>VLOOKUP(درخواست[[#This Row],[کدکتاب]],کتاب[#All],4,FALSE)</f>
        <v>سایر</v>
      </c>
      <c r="O91">
        <f>VLOOKUP(درخواست[[#This Row],[کدکتاب]],کتاب[#All],3,FALSE)</f>
        <v>110000</v>
      </c>
      <c r="P91">
        <f>IF(درخواست[[#This Row],[ناشر]]="هاجر",VLOOKUP(درخواست[[#This Row],[استان]],تخفیف[#All],3,FALSE),VLOOKUP(درخواست[[#This Row],[استان]],تخفیف[#All],4,FALSE))</f>
        <v>0.25</v>
      </c>
      <c r="Q91">
        <f>درخواست[[#This Row],[پشت جلد]]*(1-درخواست[[#This Row],[تخفیف]])</f>
        <v>82500</v>
      </c>
      <c r="R91">
        <v>0</v>
      </c>
    </row>
    <row r="92" spans="1:18" x14ac:dyDescent="0.25">
      <c r="A92" s="24" t="s">
        <v>632</v>
      </c>
      <c r="B92" t="s">
        <v>11</v>
      </c>
      <c r="C92">
        <v>3141602179</v>
      </c>
      <c r="D92" s="21" t="str">
        <f>MID(درخواست[[#This Row],[کدمدرسه]],1,1)</f>
        <v>3</v>
      </c>
      <c r="E92" t="s">
        <v>12</v>
      </c>
      <c r="F92" t="s">
        <v>13</v>
      </c>
      <c r="G92" t="s">
        <v>14</v>
      </c>
      <c r="H92" t="str">
        <f>درخواست[[#This Row],[استان]]&amp;"/"&amp;درخواست[[#This Row],[شهر]]&amp;"/"&amp;درخواست[[#This Row],[مدرسه]]</f>
        <v>فارس/آباده/کوثر</v>
      </c>
      <c r="I92" t="s">
        <v>15</v>
      </c>
      <c r="J92">
        <v>9173516317</v>
      </c>
      <c r="K92">
        <v>7144332426</v>
      </c>
      <c r="L92" s="24" t="s">
        <v>2188</v>
      </c>
      <c r="M92" t="s">
        <v>106</v>
      </c>
      <c r="N92" t="str">
        <f>VLOOKUP(درخواست[[#This Row],[کدکتاب]],کتاب[#All],4,FALSE)</f>
        <v>سایر</v>
      </c>
      <c r="O92">
        <f>VLOOKUP(درخواست[[#This Row],[کدکتاب]],کتاب[#All],3,FALSE)</f>
        <v>140000</v>
      </c>
      <c r="P92">
        <f>IF(درخواست[[#This Row],[ناشر]]="هاجر",VLOOKUP(درخواست[[#This Row],[استان]],تخفیف[#All],3,FALSE),VLOOKUP(درخواست[[#This Row],[استان]],تخفیف[#All],4,FALSE))</f>
        <v>0.25</v>
      </c>
      <c r="Q92">
        <f>درخواست[[#This Row],[پشت جلد]]*(1-درخواست[[#This Row],[تخفیف]])</f>
        <v>105000</v>
      </c>
      <c r="R92">
        <v>0</v>
      </c>
    </row>
    <row r="93" spans="1:18" x14ac:dyDescent="0.25">
      <c r="A93" s="24" t="s">
        <v>633</v>
      </c>
      <c r="B93" t="s">
        <v>11</v>
      </c>
      <c r="C93">
        <v>3141602179</v>
      </c>
      <c r="D93" s="21" t="str">
        <f>MID(درخواست[[#This Row],[کدمدرسه]],1,1)</f>
        <v>3</v>
      </c>
      <c r="E93" t="s">
        <v>12</v>
      </c>
      <c r="F93" t="s">
        <v>13</v>
      </c>
      <c r="G93" t="s">
        <v>14</v>
      </c>
      <c r="H93" t="str">
        <f>درخواست[[#This Row],[استان]]&amp;"/"&amp;درخواست[[#This Row],[شهر]]&amp;"/"&amp;درخواست[[#This Row],[مدرسه]]</f>
        <v>فارس/آباده/کوثر</v>
      </c>
      <c r="I93" t="s">
        <v>15</v>
      </c>
      <c r="J93">
        <v>9173516317</v>
      </c>
      <c r="K93">
        <v>7144332426</v>
      </c>
      <c r="L93" s="24" t="s">
        <v>2189</v>
      </c>
      <c r="M93" t="s">
        <v>107</v>
      </c>
      <c r="N93" t="str">
        <f>VLOOKUP(درخواست[[#This Row],[کدکتاب]],کتاب[#All],4,FALSE)</f>
        <v>سایر</v>
      </c>
      <c r="O93">
        <f>VLOOKUP(درخواست[[#This Row],[کدکتاب]],کتاب[#All],3,FALSE)</f>
        <v>510000</v>
      </c>
      <c r="P93">
        <f>IF(درخواست[[#This Row],[ناشر]]="هاجر",VLOOKUP(درخواست[[#This Row],[استان]],تخفیف[#All],3,FALSE),VLOOKUP(درخواست[[#This Row],[استان]],تخفیف[#All],4,FALSE))</f>
        <v>0.25</v>
      </c>
      <c r="Q93">
        <f>درخواست[[#This Row],[پشت جلد]]*(1-درخواست[[#This Row],[تخفیف]])</f>
        <v>382500</v>
      </c>
      <c r="R93">
        <v>0</v>
      </c>
    </row>
    <row r="94" spans="1:18" x14ac:dyDescent="0.25">
      <c r="A94" s="24" t="s">
        <v>634</v>
      </c>
      <c r="B94" t="s">
        <v>11</v>
      </c>
      <c r="C94">
        <v>3141602179</v>
      </c>
      <c r="D94" s="21" t="str">
        <f>MID(درخواست[[#This Row],[کدمدرسه]],1,1)</f>
        <v>3</v>
      </c>
      <c r="E94" t="s">
        <v>12</v>
      </c>
      <c r="F94" t="s">
        <v>13</v>
      </c>
      <c r="G94" t="s">
        <v>14</v>
      </c>
      <c r="H94" t="str">
        <f>درخواست[[#This Row],[استان]]&amp;"/"&amp;درخواست[[#This Row],[شهر]]&amp;"/"&amp;درخواست[[#This Row],[مدرسه]]</f>
        <v>فارس/آباده/کوثر</v>
      </c>
      <c r="I94" t="s">
        <v>15</v>
      </c>
      <c r="J94">
        <v>9173516317</v>
      </c>
      <c r="K94">
        <v>7144332426</v>
      </c>
      <c r="L94" s="24" t="s">
        <v>2190</v>
      </c>
      <c r="M94" t="s">
        <v>108</v>
      </c>
      <c r="N94" t="str">
        <f>VLOOKUP(درخواست[[#This Row],[کدکتاب]],کتاب[#All],4,FALSE)</f>
        <v>سایر</v>
      </c>
      <c r="O94">
        <f>VLOOKUP(درخواست[[#This Row],[کدکتاب]],کتاب[#All],3,FALSE)</f>
        <v>300000</v>
      </c>
      <c r="P94">
        <f>IF(درخواست[[#This Row],[ناشر]]="هاجر",VLOOKUP(درخواست[[#This Row],[استان]],تخفیف[#All],3,FALSE),VLOOKUP(درخواست[[#This Row],[استان]],تخفیف[#All],4,FALSE))</f>
        <v>0.25</v>
      </c>
      <c r="Q94">
        <f>درخواست[[#This Row],[پشت جلد]]*(1-درخواست[[#This Row],[تخفیف]])</f>
        <v>225000</v>
      </c>
      <c r="R94">
        <v>0</v>
      </c>
    </row>
    <row r="95" spans="1:18" x14ac:dyDescent="0.25">
      <c r="A95" s="24" t="s">
        <v>635</v>
      </c>
      <c r="B95" t="s">
        <v>11</v>
      </c>
      <c r="C95">
        <v>3141602179</v>
      </c>
      <c r="D95" s="21" t="str">
        <f>MID(درخواست[[#This Row],[کدمدرسه]],1,1)</f>
        <v>3</v>
      </c>
      <c r="E95" t="s">
        <v>12</v>
      </c>
      <c r="F95" t="s">
        <v>13</v>
      </c>
      <c r="G95" t="s">
        <v>14</v>
      </c>
      <c r="H95" t="str">
        <f>درخواست[[#This Row],[استان]]&amp;"/"&amp;درخواست[[#This Row],[شهر]]&amp;"/"&amp;درخواست[[#This Row],[مدرسه]]</f>
        <v>فارس/آباده/کوثر</v>
      </c>
      <c r="I95" t="s">
        <v>15</v>
      </c>
      <c r="J95">
        <v>9173516317</v>
      </c>
      <c r="K95">
        <v>7144332426</v>
      </c>
      <c r="L95" s="24" t="s">
        <v>2191</v>
      </c>
      <c r="M95" t="s">
        <v>109</v>
      </c>
      <c r="N95" t="str">
        <f>VLOOKUP(درخواست[[#This Row],[کدکتاب]],کتاب[#All],4,FALSE)</f>
        <v>سایر</v>
      </c>
      <c r="O95">
        <f>VLOOKUP(درخواست[[#This Row],[کدکتاب]],کتاب[#All],3,FALSE)</f>
        <v>600000</v>
      </c>
      <c r="P95">
        <f>IF(درخواست[[#This Row],[ناشر]]="هاجر",VLOOKUP(درخواست[[#This Row],[استان]],تخفیف[#All],3,FALSE),VLOOKUP(درخواست[[#This Row],[استان]],تخفیف[#All],4,FALSE))</f>
        <v>0.25</v>
      </c>
      <c r="Q95">
        <f>درخواست[[#This Row],[پشت جلد]]*(1-درخواست[[#This Row],[تخفیف]])</f>
        <v>450000</v>
      </c>
      <c r="R95">
        <v>0</v>
      </c>
    </row>
    <row r="96" spans="1:18" x14ac:dyDescent="0.25">
      <c r="A96" s="24" t="s">
        <v>636</v>
      </c>
      <c r="B96" t="s">
        <v>11</v>
      </c>
      <c r="C96">
        <v>3141602179</v>
      </c>
      <c r="D96" s="21" t="str">
        <f>MID(درخواست[[#This Row],[کدمدرسه]],1,1)</f>
        <v>3</v>
      </c>
      <c r="E96" t="s">
        <v>12</v>
      </c>
      <c r="F96" t="s">
        <v>13</v>
      </c>
      <c r="G96" t="s">
        <v>14</v>
      </c>
      <c r="H96" t="str">
        <f>درخواست[[#This Row],[استان]]&amp;"/"&amp;درخواست[[#This Row],[شهر]]&amp;"/"&amp;درخواست[[#This Row],[مدرسه]]</f>
        <v>فارس/آباده/کوثر</v>
      </c>
      <c r="I96" t="s">
        <v>15</v>
      </c>
      <c r="J96">
        <v>9173516317</v>
      </c>
      <c r="K96">
        <v>7144332426</v>
      </c>
      <c r="L96" s="24" t="s">
        <v>2192</v>
      </c>
      <c r="M96" t="s">
        <v>110</v>
      </c>
      <c r="N96" t="str">
        <f>VLOOKUP(درخواست[[#This Row],[کدکتاب]],کتاب[#All],4,FALSE)</f>
        <v>سایر</v>
      </c>
      <c r="O96">
        <f>VLOOKUP(درخواست[[#This Row],[کدکتاب]],کتاب[#All],3,FALSE)</f>
        <v>58000</v>
      </c>
      <c r="P96">
        <f>IF(درخواست[[#This Row],[ناشر]]="هاجر",VLOOKUP(درخواست[[#This Row],[استان]],تخفیف[#All],3,FALSE),VLOOKUP(درخواست[[#This Row],[استان]],تخفیف[#All],4,FALSE))</f>
        <v>0.25</v>
      </c>
      <c r="Q96">
        <f>درخواست[[#This Row],[پشت جلد]]*(1-درخواست[[#This Row],[تخفیف]])</f>
        <v>43500</v>
      </c>
      <c r="R96">
        <v>0</v>
      </c>
    </row>
    <row r="97" spans="1:18" x14ac:dyDescent="0.25">
      <c r="A97" s="24" t="s">
        <v>637</v>
      </c>
      <c r="B97" t="s">
        <v>11</v>
      </c>
      <c r="C97">
        <v>3141602179</v>
      </c>
      <c r="D97" s="21" t="str">
        <f>MID(درخواست[[#This Row],[کدمدرسه]],1,1)</f>
        <v>3</v>
      </c>
      <c r="E97" t="s">
        <v>12</v>
      </c>
      <c r="F97" t="s">
        <v>13</v>
      </c>
      <c r="G97" t="s">
        <v>14</v>
      </c>
      <c r="H97" t="str">
        <f>درخواست[[#This Row],[استان]]&amp;"/"&amp;درخواست[[#This Row],[شهر]]&amp;"/"&amp;درخواست[[#This Row],[مدرسه]]</f>
        <v>فارس/آباده/کوثر</v>
      </c>
      <c r="I97" t="s">
        <v>15</v>
      </c>
      <c r="J97">
        <v>9173516317</v>
      </c>
      <c r="K97">
        <v>7144332426</v>
      </c>
      <c r="L97" s="24" t="s">
        <v>2193</v>
      </c>
      <c r="M97" t="s">
        <v>111</v>
      </c>
      <c r="N97" t="str">
        <f>VLOOKUP(درخواست[[#This Row],[کدکتاب]],کتاب[#All],4,FALSE)</f>
        <v>سایر</v>
      </c>
      <c r="O97">
        <f>VLOOKUP(درخواست[[#This Row],[کدکتاب]],کتاب[#All],3,FALSE)</f>
        <v>880000</v>
      </c>
      <c r="P97">
        <f>IF(درخواست[[#This Row],[ناشر]]="هاجر",VLOOKUP(درخواست[[#This Row],[استان]],تخفیف[#All],3,FALSE),VLOOKUP(درخواست[[#This Row],[استان]],تخفیف[#All],4,FALSE))</f>
        <v>0.25</v>
      </c>
      <c r="Q97">
        <f>درخواست[[#This Row],[پشت جلد]]*(1-درخواست[[#This Row],[تخفیف]])</f>
        <v>660000</v>
      </c>
      <c r="R97">
        <v>6</v>
      </c>
    </row>
    <row r="98" spans="1:18" x14ac:dyDescent="0.25">
      <c r="A98" s="24" t="s">
        <v>638</v>
      </c>
      <c r="B98" t="s">
        <v>11</v>
      </c>
      <c r="C98">
        <v>3141602179</v>
      </c>
      <c r="D98" s="21" t="str">
        <f>MID(درخواست[[#This Row],[کدمدرسه]],1,1)</f>
        <v>3</v>
      </c>
      <c r="E98" t="s">
        <v>12</v>
      </c>
      <c r="F98" t="s">
        <v>13</v>
      </c>
      <c r="G98" t="s">
        <v>14</v>
      </c>
      <c r="H98" t="str">
        <f>درخواست[[#This Row],[استان]]&amp;"/"&amp;درخواست[[#This Row],[شهر]]&amp;"/"&amp;درخواست[[#This Row],[مدرسه]]</f>
        <v>فارس/آباده/کوثر</v>
      </c>
      <c r="I98" t="s">
        <v>15</v>
      </c>
      <c r="J98">
        <v>9173516317</v>
      </c>
      <c r="K98">
        <v>7144332426</v>
      </c>
      <c r="L98" s="24" t="s">
        <v>2110</v>
      </c>
      <c r="M98" t="s">
        <v>112</v>
      </c>
      <c r="N98" t="str">
        <f>VLOOKUP(درخواست[[#This Row],[کدکتاب]],کتاب[#All],4,FALSE)</f>
        <v>سایر</v>
      </c>
      <c r="O98">
        <f>VLOOKUP(درخواست[[#This Row],[کدکتاب]],کتاب[#All],3,FALSE)</f>
        <v>600000</v>
      </c>
      <c r="P98">
        <f>IF(درخواست[[#This Row],[ناشر]]="هاجر",VLOOKUP(درخواست[[#This Row],[استان]],تخفیف[#All],3,FALSE),VLOOKUP(درخواست[[#This Row],[استان]],تخفیف[#All],4,FALSE))</f>
        <v>0.25</v>
      </c>
      <c r="Q98">
        <f>درخواست[[#This Row],[پشت جلد]]*(1-درخواست[[#This Row],[تخفیف]])</f>
        <v>450000</v>
      </c>
      <c r="R98">
        <v>0</v>
      </c>
    </row>
    <row r="99" spans="1:18" x14ac:dyDescent="0.25">
      <c r="A99" s="24" t="s">
        <v>639</v>
      </c>
      <c r="B99" t="s">
        <v>11</v>
      </c>
      <c r="C99">
        <v>3141602179</v>
      </c>
      <c r="D99" s="21" t="str">
        <f>MID(درخواست[[#This Row],[کدمدرسه]],1,1)</f>
        <v>3</v>
      </c>
      <c r="E99" t="s">
        <v>12</v>
      </c>
      <c r="F99" t="s">
        <v>13</v>
      </c>
      <c r="G99" t="s">
        <v>14</v>
      </c>
      <c r="H99" t="str">
        <f>درخواست[[#This Row],[استان]]&amp;"/"&amp;درخواست[[#This Row],[شهر]]&amp;"/"&amp;درخواست[[#This Row],[مدرسه]]</f>
        <v>فارس/آباده/کوثر</v>
      </c>
      <c r="I99" t="s">
        <v>15</v>
      </c>
      <c r="J99">
        <v>9173516317</v>
      </c>
      <c r="K99">
        <v>7144332426</v>
      </c>
      <c r="L99" s="24" t="s">
        <v>2212</v>
      </c>
      <c r="M99" t="s">
        <v>113</v>
      </c>
      <c r="N99" t="str">
        <f>VLOOKUP(درخواست[[#This Row],[کدکتاب]],کتاب[#All],4,FALSE)</f>
        <v>سایر</v>
      </c>
      <c r="O99">
        <f>VLOOKUP(درخواست[[#This Row],[کدکتاب]],کتاب[#All],3,FALSE)</f>
        <v>950000</v>
      </c>
      <c r="P99">
        <f>IF(درخواست[[#This Row],[ناشر]]="هاجر",VLOOKUP(درخواست[[#This Row],[استان]],تخفیف[#All],3,FALSE),VLOOKUP(درخواست[[#This Row],[استان]],تخفیف[#All],4,FALSE))</f>
        <v>0.25</v>
      </c>
      <c r="Q99">
        <f>درخواست[[#This Row],[پشت جلد]]*(1-درخواست[[#This Row],[تخفیف]])</f>
        <v>712500</v>
      </c>
      <c r="R99">
        <v>0</v>
      </c>
    </row>
    <row r="100" spans="1:18" x14ac:dyDescent="0.25">
      <c r="A100" s="24" t="s">
        <v>640</v>
      </c>
      <c r="B100" t="s">
        <v>11</v>
      </c>
      <c r="C100">
        <v>3141602179</v>
      </c>
      <c r="D100" s="21" t="str">
        <f>MID(درخواست[[#This Row],[کدمدرسه]],1,1)</f>
        <v>3</v>
      </c>
      <c r="E100" t="s">
        <v>12</v>
      </c>
      <c r="F100" t="s">
        <v>13</v>
      </c>
      <c r="G100" t="s">
        <v>14</v>
      </c>
      <c r="H100" t="str">
        <f>درخواست[[#This Row],[استان]]&amp;"/"&amp;درخواست[[#This Row],[شهر]]&amp;"/"&amp;درخواست[[#This Row],[مدرسه]]</f>
        <v>فارس/آباده/کوثر</v>
      </c>
      <c r="I100" t="s">
        <v>15</v>
      </c>
      <c r="J100">
        <v>9173516317</v>
      </c>
      <c r="K100">
        <v>7144332426</v>
      </c>
      <c r="L100" s="24" t="s">
        <v>2194</v>
      </c>
      <c r="M100" t="s">
        <v>114</v>
      </c>
      <c r="N100" t="str">
        <f>VLOOKUP(درخواست[[#This Row],[کدکتاب]],کتاب[#All],4,FALSE)</f>
        <v>هاجر</v>
      </c>
      <c r="O100">
        <f>VLOOKUP(درخواست[[#This Row],[کدکتاب]],کتاب[#All],3,FALSE)</f>
        <v>270000</v>
      </c>
      <c r="P100">
        <f>IF(درخواست[[#This Row],[ناشر]]="هاجر",VLOOKUP(درخواست[[#This Row],[استان]],تخفیف[#All],3,FALSE),VLOOKUP(درخواست[[#This Row],[استان]],تخفیف[#All],4,FALSE))</f>
        <v>0.37</v>
      </c>
      <c r="Q100">
        <f>درخواست[[#This Row],[پشت جلد]]*(1-درخواست[[#This Row],[تخفیف]])</f>
        <v>170100</v>
      </c>
      <c r="R100">
        <v>0</v>
      </c>
    </row>
    <row r="101" spans="1:18" x14ac:dyDescent="0.25">
      <c r="A101" s="24" t="s">
        <v>641</v>
      </c>
      <c r="B101" t="s">
        <v>11</v>
      </c>
      <c r="C101">
        <v>3141602179</v>
      </c>
      <c r="D101" s="21" t="str">
        <f>MID(درخواست[[#This Row],[کدمدرسه]],1,1)</f>
        <v>3</v>
      </c>
      <c r="E101" t="s">
        <v>12</v>
      </c>
      <c r="F101" t="s">
        <v>13</v>
      </c>
      <c r="G101" t="s">
        <v>14</v>
      </c>
      <c r="H101" t="str">
        <f>درخواست[[#This Row],[استان]]&amp;"/"&amp;درخواست[[#This Row],[شهر]]&amp;"/"&amp;درخواست[[#This Row],[مدرسه]]</f>
        <v>فارس/آباده/کوثر</v>
      </c>
      <c r="I101" t="s">
        <v>15</v>
      </c>
      <c r="J101">
        <v>9173516317</v>
      </c>
      <c r="K101">
        <v>7144332426</v>
      </c>
      <c r="L101" s="24" t="s">
        <v>2195</v>
      </c>
      <c r="M101" t="s">
        <v>115</v>
      </c>
      <c r="N101" t="str">
        <f>VLOOKUP(درخواست[[#This Row],[کدکتاب]],کتاب[#All],4,FALSE)</f>
        <v>سایر</v>
      </c>
      <c r="O101">
        <f>VLOOKUP(درخواست[[#This Row],[کدکتاب]],کتاب[#All],3,FALSE)</f>
        <v>140000</v>
      </c>
      <c r="P101">
        <f>IF(درخواست[[#This Row],[ناشر]]="هاجر",VLOOKUP(درخواست[[#This Row],[استان]],تخفیف[#All],3,FALSE),VLOOKUP(درخواست[[#This Row],[استان]],تخفیف[#All],4,FALSE))</f>
        <v>0.25</v>
      </c>
      <c r="Q101">
        <f>درخواست[[#This Row],[پشت جلد]]*(1-درخواست[[#This Row],[تخفیف]])</f>
        <v>105000</v>
      </c>
      <c r="R101">
        <v>0</v>
      </c>
    </row>
    <row r="102" spans="1:18" x14ac:dyDescent="0.25">
      <c r="A102" s="24" t="s">
        <v>642</v>
      </c>
      <c r="B102" t="s">
        <v>11</v>
      </c>
      <c r="C102">
        <v>3141602179</v>
      </c>
      <c r="D102" s="21" t="str">
        <f>MID(درخواست[[#This Row],[کدمدرسه]],1,1)</f>
        <v>3</v>
      </c>
      <c r="E102" t="s">
        <v>12</v>
      </c>
      <c r="F102" t="s">
        <v>13</v>
      </c>
      <c r="G102" t="s">
        <v>14</v>
      </c>
      <c r="H102" t="str">
        <f>درخواست[[#This Row],[استان]]&amp;"/"&amp;درخواست[[#This Row],[شهر]]&amp;"/"&amp;درخواست[[#This Row],[مدرسه]]</f>
        <v>فارس/آباده/کوثر</v>
      </c>
      <c r="I102" t="s">
        <v>15</v>
      </c>
      <c r="J102">
        <v>9173516317</v>
      </c>
      <c r="K102">
        <v>7144332426</v>
      </c>
      <c r="L102" s="24" t="s">
        <v>2196</v>
      </c>
      <c r="M102" t="s">
        <v>116</v>
      </c>
      <c r="N102" t="str">
        <f>VLOOKUP(درخواست[[#This Row],[کدکتاب]],کتاب[#All],4,FALSE)</f>
        <v>سایر</v>
      </c>
      <c r="O102">
        <f>VLOOKUP(درخواست[[#This Row],[کدکتاب]],کتاب[#All],3,FALSE)</f>
        <v>290000</v>
      </c>
      <c r="P102">
        <f>IF(درخواست[[#This Row],[ناشر]]="هاجر",VLOOKUP(درخواست[[#This Row],[استان]],تخفیف[#All],3,FALSE),VLOOKUP(درخواست[[#This Row],[استان]],تخفیف[#All],4,FALSE))</f>
        <v>0.25</v>
      </c>
      <c r="Q102">
        <f>درخواست[[#This Row],[پشت جلد]]*(1-درخواست[[#This Row],[تخفیف]])</f>
        <v>217500</v>
      </c>
      <c r="R102">
        <v>0</v>
      </c>
    </row>
    <row r="103" spans="1:18" x14ac:dyDescent="0.25">
      <c r="A103" s="24" t="s">
        <v>643</v>
      </c>
      <c r="B103" t="s">
        <v>11</v>
      </c>
      <c r="C103">
        <v>3141602179</v>
      </c>
      <c r="D103" s="21" t="str">
        <f>MID(درخواست[[#This Row],[کدمدرسه]],1,1)</f>
        <v>3</v>
      </c>
      <c r="E103" t="s">
        <v>12</v>
      </c>
      <c r="F103" t="s">
        <v>13</v>
      </c>
      <c r="G103" t="s">
        <v>14</v>
      </c>
      <c r="H103" t="str">
        <f>درخواست[[#This Row],[استان]]&amp;"/"&amp;درخواست[[#This Row],[شهر]]&amp;"/"&amp;درخواست[[#This Row],[مدرسه]]</f>
        <v>فارس/آباده/کوثر</v>
      </c>
      <c r="I103" t="s">
        <v>15</v>
      </c>
      <c r="J103">
        <v>9173516317</v>
      </c>
      <c r="K103">
        <v>7144332426</v>
      </c>
      <c r="L103" s="24" t="s">
        <v>2197</v>
      </c>
      <c r="M103" t="s">
        <v>117</v>
      </c>
      <c r="N103" t="str">
        <f>VLOOKUP(درخواست[[#This Row],[کدکتاب]],کتاب[#All],4,FALSE)</f>
        <v>سایر</v>
      </c>
      <c r="O103">
        <f>VLOOKUP(درخواست[[#This Row],[کدکتاب]],کتاب[#All],3,FALSE)</f>
        <v>1220000</v>
      </c>
      <c r="P103">
        <f>IF(درخواست[[#This Row],[ناشر]]="هاجر",VLOOKUP(درخواست[[#This Row],[استان]],تخفیف[#All],3,FALSE),VLOOKUP(درخواست[[#This Row],[استان]],تخفیف[#All],4,FALSE))</f>
        <v>0.25</v>
      </c>
      <c r="Q103">
        <f>درخواست[[#This Row],[پشت جلد]]*(1-درخواست[[#This Row],[تخفیف]])</f>
        <v>915000</v>
      </c>
      <c r="R103">
        <v>0</v>
      </c>
    </row>
    <row r="104" spans="1:18" x14ac:dyDescent="0.25">
      <c r="A104" s="24" t="s">
        <v>644</v>
      </c>
      <c r="B104" t="s">
        <v>11</v>
      </c>
      <c r="C104">
        <v>3141602179</v>
      </c>
      <c r="D104" s="21" t="str">
        <f>MID(درخواست[[#This Row],[کدمدرسه]],1,1)</f>
        <v>3</v>
      </c>
      <c r="E104" t="s">
        <v>12</v>
      </c>
      <c r="F104" t="s">
        <v>13</v>
      </c>
      <c r="G104" t="s">
        <v>14</v>
      </c>
      <c r="H104" t="str">
        <f>درخواست[[#This Row],[استان]]&amp;"/"&amp;درخواست[[#This Row],[شهر]]&amp;"/"&amp;درخواست[[#This Row],[مدرسه]]</f>
        <v>فارس/آباده/کوثر</v>
      </c>
      <c r="I104" t="s">
        <v>15</v>
      </c>
      <c r="J104">
        <v>9173516317</v>
      </c>
      <c r="K104">
        <v>7144332426</v>
      </c>
      <c r="L104" s="24" t="s">
        <v>2198</v>
      </c>
      <c r="M104" t="s">
        <v>118</v>
      </c>
      <c r="N104" t="str">
        <f>VLOOKUP(درخواست[[#This Row],[کدکتاب]],کتاب[#All],4,FALSE)</f>
        <v>سایر</v>
      </c>
      <c r="O104">
        <f>VLOOKUP(درخواست[[#This Row],[کدکتاب]],کتاب[#All],3,FALSE)</f>
        <v>0</v>
      </c>
      <c r="P104">
        <f>IF(درخواست[[#This Row],[ناشر]]="هاجر",VLOOKUP(درخواست[[#This Row],[استان]],تخفیف[#All],3,FALSE),VLOOKUP(درخواست[[#This Row],[استان]],تخفیف[#All],4,FALSE))</f>
        <v>0.25</v>
      </c>
      <c r="Q104">
        <f>درخواست[[#This Row],[پشت جلد]]*(1-درخواست[[#This Row],[تخفیف]])</f>
        <v>0</v>
      </c>
      <c r="R104">
        <v>0</v>
      </c>
    </row>
    <row r="105" spans="1:18" x14ac:dyDescent="0.25">
      <c r="A105" s="24" t="s">
        <v>645</v>
      </c>
      <c r="B105" t="s">
        <v>11</v>
      </c>
      <c r="C105">
        <v>3141602179</v>
      </c>
      <c r="D105" s="21" t="str">
        <f>MID(درخواست[[#This Row],[کدمدرسه]],1,1)</f>
        <v>3</v>
      </c>
      <c r="E105" t="s">
        <v>12</v>
      </c>
      <c r="F105" t="s">
        <v>13</v>
      </c>
      <c r="G105" t="s">
        <v>14</v>
      </c>
      <c r="H105" t="str">
        <f>درخواست[[#This Row],[استان]]&amp;"/"&amp;درخواست[[#This Row],[شهر]]&amp;"/"&amp;درخواست[[#This Row],[مدرسه]]</f>
        <v>فارس/آباده/کوثر</v>
      </c>
      <c r="I105" t="s">
        <v>15</v>
      </c>
      <c r="J105">
        <v>9173516317</v>
      </c>
      <c r="K105">
        <v>7144332426</v>
      </c>
      <c r="L105" s="24" t="s">
        <v>2199</v>
      </c>
      <c r="M105" t="s">
        <v>119</v>
      </c>
      <c r="N105" t="str">
        <f>VLOOKUP(درخواست[[#This Row],[کدکتاب]],کتاب[#All],4,FALSE)</f>
        <v>سایر</v>
      </c>
      <c r="O105">
        <f>VLOOKUP(درخواست[[#This Row],[کدکتاب]],کتاب[#All],3,FALSE)</f>
        <v>400000</v>
      </c>
      <c r="P105">
        <f>IF(درخواست[[#This Row],[ناشر]]="هاجر",VLOOKUP(درخواست[[#This Row],[استان]],تخفیف[#All],3,FALSE),VLOOKUP(درخواست[[#This Row],[استان]],تخفیف[#All],4,FALSE))</f>
        <v>0.25</v>
      </c>
      <c r="Q105">
        <f>درخواست[[#This Row],[پشت جلد]]*(1-درخواست[[#This Row],[تخفیف]])</f>
        <v>300000</v>
      </c>
      <c r="R105">
        <v>0</v>
      </c>
    </row>
    <row r="106" spans="1:18" x14ac:dyDescent="0.25">
      <c r="A106" s="24" t="s">
        <v>646</v>
      </c>
      <c r="B106" t="s">
        <v>11</v>
      </c>
      <c r="C106">
        <v>3141602179</v>
      </c>
      <c r="D106" s="21" t="str">
        <f>MID(درخواست[[#This Row],[کدمدرسه]],1,1)</f>
        <v>3</v>
      </c>
      <c r="E106" t="s">
        <v>12</v>
      </c>
      <c r="F106" t="s">
        <v>13</v>
      </c>
      <c r="G106" t="s">
        <v>14</v>
      </c>
      <c r="H106" t="str">
        <f>درخواست[[#This Row],[استان]]&amp;"/"&amp;درخواست[[#This Row],[شهر]]&amp;"/"&amp;درخواست[[#This Row],[مدرسه]]</f>
        <v>فارس/آباده/کوثر</v>
      </c>
      <c r="I106" t="s">
        <v>15</v>
      </c>
      <c r="J106">
        <v>9173516317</v>
      </c>
      <c r="K106">
        <v>7144332426</v>
      </c>
      <c r="L106" s="24" t="s">
        <v>2200</v>
      </c>
      <c r="M106" t="s">
        <v>120</v>
      </c>
      <c r="N106" t="str">
        <f>VLOOKUP(درخواست[[#This Row],[کدکتاب]],کتاب[#All],4,FALSE)</f>
        <v>سایر</v>
      </c>
      <c r="O106">
        <f>VLOOKUP(درخواست[[#This Row],[کدکتاب]],کتاب[#All],3,FALSE)</f>
        <v>160000</v>
      </c>
      <c r="P106">
        <f>IF(درخواست[[#This Row],[ناشر]]="هاجر",VLOOKUP(درخواست[[#This Row],[استان]],تخفیف[#All],3,FALSE),VLOOKUP(درخواست[[#This Row],[استان]],تخفیف[#All],4,FALSE))</f>
        <v>0.25</v>
      </c>
      <c r="Q106">
        <f>درخواست[[#This Row],[پشت جلد]]*(1-درخواست[[#This Row],[تخفیف]])</f>
        <v>120000</v>
      </c>
      <c r="R106">
        <v>0</v>
      </c>
    </row>
    <row r="107" spans="1:18" x14ac:dyDescent="0.25">
      <c r="A107" s="24" t="s">
        <v>647</v>
      </c>
      <c r="B107" t="s">
        <v>11</v>
      </c>
      <c r="C107">
        <v>3141602179</v>
      </c>
      <c r="D107" s="21" t="str">
        <f>MID(درخواست[[#This Row],[کدمدرسه]],1,1)</f>
        <v>3</v>
      </c>
      <c r="E107" t="s">
        <v>12</v>
      </c>
      <c r="F107" t="s">
        <v>13</v>
      </c>
      <c r="G107" t="s">
        <v>14</v>
      </c>
      <c r="H107" t="str">
        <f>درخواست[[#This Row],[استان]]&amp;"/"&amp;درخواست[[#This Row],[شهر]]&amp;"/"&amp;درخواست[[#This Row],[مدرسه]]</f>
        <v>فارس/آباده/کوثر</v>
      </c>
      <c r="I107" t="s">
        <v>15</v>
      </c>
      <c r="J107">
        <v>9173516317</v>
      </c>
      <c r="K107">
        <v>7144332426</v>
      </c>
      <c r="L107" s="24" t="s">
        <v>2201</v>
      </c>
      <c r="M107" t="s">
        <v>121</v>
      </c>
      <c r="N107" t="str">
        <f>VLOOKUP(درخواست[[#This Row],[کدکتاب]],کتاب[#All],4,FALSE)</f>
        <v>هاجر</v>
      </c>
      <c r="O107">
        <f>VLOOKUP(درخواست[[#This Row],[کدکتاب]],کتاب[#All],3,FALSE)</f>
        <v>350000</v>
      </c>
      <c r="P107">
        <f>IF(درخواست[[#This Row],[ناشر]]="هاجر",VLOOKUP(درخواست[[#This Row],[استان]],تخفیف[#All],3,FALSE),VLOOKUP(درخواست[[#This Row],[استان]],تخفیف[#All],4,FALSE))</f>
        <v>0.37</v>
      </c>
      <c r="Q107">
        <f>درخواست[[#This Row],[پشت جلد]]*(1-درخواست[[#This Row],[تخفیف]])</f>
        <v>220500</v>
      </c>
      <c r="R107">
        <v>0</v>
      </c>
    </row>
    <row r="108" spans="1:18" x14ac:dyDescent="0.25">
      <c r="A108" s="24" t="s">
        <v>648</v>
      </c>
      <c r="B108" t="s">
        <v>11</v>
      </c>
      <c r="C108">
        <v>3141602179</v>
      </c>
      <c r="D108" s="21" t="str">
        <f>MID(درخواست[[#This Row],[کدمدرسه]],1,1)</f>
        <v>3</v>
      </c>
      <c r="E108" t="s">
        <v>12</v>
      </c>
      <c r="F108" t="s">
        <v>13</v>
      </c>
      <c r="G108" t="s">
        <v>14</v>
      </c>
      <c r="H108" t="str">
        <f>درخواست[[#This Row],[استان]]&amp;"/"&amp;درخواست[[#This Row],[شهر]]&amp;"/"&amp;درخواست[[#This Row],[مدرسه]]</f>
        <v>فارس/آباده/کوثر</v>
      </c>
      <c r="I108" t="s">
        <v>15</v>
      </c>
      <c r="J108">
        <v>9173516317</v>
      </c>
      <c r="K108">
        <v>7144332426</v>
      </c>
      <c r="L108" s="24" t="s">
        <v>2202</v>
      </c>
      <c r="M108" t="s">
        <v>122</v>
      </c>
      <c r="N108" t="str">
        <f>VLOOKUP(درخواست[[#This Row],[کدکتاب]],کتاب[#All],4,FALSE)</f>
        <v>سایر</v>
      </c>
      <c r="O108">
        <f>VLOOKUP(درخواست[[#This Row],[کدکتاب]],کتاب[#All],3,FALSE)</f>
        <v>170000</v>
      </c>
      <c r="P108">
        <f>IF(درخواست[[#This Row],[ناشر]]="هاجر",VLOOKUP(درخواست[[#This Row],[استان]],تخفیف[#All],3,FALSE),VLOOKUP(درخواست[[#This Row],[استان]],تخفیف[#All],4,FALSE))</f>
        <v>0.25</v>
      </c>
      <c r="Q108">
        <f>درخواست[[#This Row],[پشت جلد]]*(1-درخواست[[#This Row],[تخفیف]])</f>
        <v>127500</v>
      </c>
      <c r="R108">
        <v>6</v>
      </c>
    </row>
    <row r="109" spans="1:18" x14ac:dyDescent="0.25">
      <c r="A109" s="24" t="s">
        <v>649</v>
      </c>
      <c r="B109" t="s">
        <v>11</v>
      </c>
      <c r="C109">
        <v>3141602179</v>
      </c>
      <c r="D109" s="21" t="str">
        <f>MID(درخواست[[#This Row],[کدمدرسه]],1,1)</f>
        <v>3</v>
      </c>
      <c r="E109" t="s">
        <v>12</v>
      </c>
      <c r="F109" t="s">
        <v>13</v>
      </c>
      <c r="G109" t="s">
        <v>14</v>
      </c>
      <c r="H109" t="str">
        <f>درخواست[[#This Row],[استان]]&amp;"/"&amp;درخواست[[#This Row],[شهر]]&amp;"/"&amp;درخواست[[#This Row],[مدرسه]]</f>
        <v>فارس/آباده/کوثر</v>
      </c>
      <c r="I109" t="s">
        <v>15</v>
      </c>
      <c r="J109">
        <v>9173516317</v>
      </c>
      <c r="K109">
        <v>7144332426</v>
      </c>
      <c r="L109" s="24" t="s">
        <v>2203</v>
      </c>
      <c r="M109" t="s">
        <v>123</v>
      </c>
      <c r="N109" t="str">
        <f>VLOOKUP(درخواست[[#This Row],[کدکتاب]],کتاب[#All],4,FALSE)</f>
        <v>هاجر</v>
      </c>
      <c r="O109">
        <f>VLOOKUP(درخواست[[#This Row],[کدکتاب]],کتاب[#All],3,FALSE)</f>
        <v>360000</v>
      </c>
      <c r="P109">
        <f>IF(درخواست[[#This Row],[ناشر]]="هاجر",VLOOKUP(درخواست[[#This Row],[استان]],تخفیف[#All],3,FALSE),VLOOKUP(درخواست[[#This Row],[استان]],تخفیف[#All],4,FALSE))</f>
        <v>0.37</v>
      </c>
      <c r="Q109">
        <f>درخواست[[#This Row],[پشت جلد]]*(1-درخواست[[#This Row],[تخفیف]])</f>
        <v>226800</v>
      </c>
      <c r="R109">
        <v>0</v>
      </c>
    </row>
    <row r="110" spans="1:18" x14ac:dyDescent="0.25">
      <c r="A110" s="24" t="s">
        <v>650</v>
      </c>
      <c r="B110" t="s">
        <v>11</v>
      </c>
      <c r="C110">
        <v>3141602179</v>
      </c>
      <c r="D110" s="21" t="str">
        <f>MID(درخواست[[#This Row],[کدمدرسه]],1,1)</f>
        <v>3</v>
      </c>
      <c r="E110" t="s">
        <v>12</v>
      </c>
      <c r="F110" t="s">
        <v>13</v>
      </c>
      <c r="G110" t="s">
        <v>14</v>
      </c>
      <c r="H110" t="str">
        <f>درخواست[[#This Row],[استان]]&amp;"/"&amp;درخواست[[#This Row],[شهر]]&amp;"/"&amp;درخواست[[#This Row],[مدرسه]]</f>
        <v>فارس/آباده/کوثر</v>
      </c>
      <c r="I110" t="s">
        <v>15</v>
      </c>
      <c r="J110">
        <v>9173516317</v>
      </c>
      <c r="K110">
        <v>7144332426</v>
      </c>
      <c r="L110" s="24" t="s">
        <v>2204</v>
      </c>
      <c r="M110" t="s">
        <v>124</v>
      </c>
      <c r="N110" t="str">
        <f>VLOOKUP(درخواست[[#This Row],[کدکتاب]],کتاب[#All],4,FALSE)</f>
        <v>سایر</v>
      </c>
      <c r="O110">
        <f>VLOOKUP(درخواست[[#This Row],[کدکتاب]],کتاب[#All],3,FALSE)</f>
        <v>490000</v>
      </c>
      <c r="P110">
        <f>IF(درخواست[[#This Row],[ناشر]]="هاجر",VLOOKUP(درخواست[[#This Row],[استان]],تخفیف[#All],3,FALSE),VLOOKUP(درخواست[[#This Row],[استان]],تخفیف[#All],4,FALSE))</f>
        <v>0.25</v>
      </c>
      <c r="Q110">
        <f>درخواست[[#This Row],[پشت جلد]]*(1-درخواست[[#This Row],[تخفیف]])</f>
        <v>367500</v>
      </c>
      <c r="R110">
        <v>0</v>
      </c>
    </row>
    <row r="111" spans="1:18" x14ac:dyDescent="0.25">
      <c r="A111" s="24" t="s">
        <v>651</v>
      </c>
      <c r="B111" t="s">
        <v>11</v>
      </c>
      <c r="C111">
        <v>3141602179</v>
      </c>
      <c r="D111" s="21" t="str">
        <f>MID(درخواست[[#This Row],[کدمدرسه]],1,1)</f>
        <v>3</v>
      </c>
      <c r="E111" t="s">
        <v>12</v>
      </c>
      <c r="F111" t="s">
        <v>13</v>
      </c>
      <c r="G111" t="s">
        <v>14</v>
      </c>
      <c r="H111" t="str">
        <f>درخواست[[#This Row],[استان]]&amp;"/"&amp;درخواست[[#This Row],[شهر]]&amp;"/"&amp;درخواست[[#This Row],[مدرسه]]</f>
        <v>فارس/آباده/کوثر</v>
      </c>
      <c r="I111" t="s">
        <v>15</v>
      </c>
      <c r="J111">
        <v>9173516317</v>
      </c>
      <c r="K111">
        <v>7144332426</v>
      </c>
      <c r="L111" s="24" t="s">
        <v>2205</v>
      </c>
      <c r="M111" t="s">
        <v>125</v>
      </c>
      <c r="N111" t="str">
        <f>VLOOKUP(درخواست[[#This Row],[کدکتاب]],کتاب[#All],4,FALSE)</f>
        <v>سایر</v>
      </c>
      <c r="O111">
        <f>VLOOKUP(درخواست[[#This Row],[کدکتاب]],کتاب[#All],3,FALSE)</f>
        <v>600000</v>
      </c>
      <c r="P111">
        <f>IF(درخواست[[#This Row],[ناشر]]="هاجر",VLOOKUP(درخواست[[#This Row],[استان]],تخفیف[#All],3,FALSE),VLOOKUP(درخواست[[#This Row],[استان]],تخفیف[#All],4,FALSE))</f>
        <v>0.25</v>
      </c>
      <c r="Q111">
        <f>درخواست[[#This Row],[پشت جلد]]*(1-درخواست[[#This Row],[تخفیف]])</f>
        <v>450000</v>
      </c>
      <c r="R111">
        <v>0</v>
      </c>
    </row>
    <row r="112" spans="1:18" x14ac:dyDescent="0.25">
      <c r="A112" s="24" t="s">
        <v>652</v>
      </c>
      <c r="B112" t="s">
        <v>11</v>
      </c>
      <c r="C112">
        <v>3141602179</v>
      </c>
      <c r="D112" s="21" t="str">
        <f>MID(درخواست[[#This Row],[کدمدرسه]],1,1)</f>
        <v>3</v>
      </c>
      <c r="E112" t="s">
        <v>12</v>
      </c>
      <c r="F112" t="s">
        <v>13</v>
      </c>
      <c r="G112" t="s">
        <v>14</v>
      </c>
      <c r="H112" t="str">
        <f>درخواست[[#This Row],[استان]]&amp;"/"&amp;درخواست[[#This Row],[شهر]]&amp;"/"&amp;درخواست[[#This Row],[مدرسه]]</f>
        <v>فارس/آباده/کوثر</v>
      </c>
      <c r="I112" t="s">
        <v>15</v>
      </c>
      <c r="J112">
        <v>9173516317</v>
      </c>
      <c r="K112">
        <v>7144332426</v>
      </c>
      <c r="L112" s="24" t="s">
        <v>2206</v>
      </c>
      <c r="M112" t="s">
        <v>126</v>
      </c>
      <c r="N112" t="str">
        <f>VLOOKUP(درخواست[[#This Row],[کدکتاب]],کتاب[#All],4,FALSE)</f>
        <v>سایر</v>
      </c>
      <c r="O112">
        <f>VLOOKUP(درخواست[[#This Row],[کدکتاب]],کتاب[#All],3,FALSE)</f>
        <v>250000</v>
      </c>
      <c r="P112">
        <f>IF(درخواست[[#This Row],[ناشر]]="هاجر",VLOOKUP(درخواست[[#This Row],[استان]],تخفیف[#All],3,FALSE),VLOOKUP(درخواست[[#This Row],[استان]],تخفیف[#All],4,FALSE))</f>
        <v>0.25</v>
      </c>
      <c r="Q112">
        <f>درخواست[[#This Row],[پشت جلد]]*(1-درخواست[[#This Row],[تخفیف]])</f>
        <v>187500</v>
      </c>
      <c r="R112">
        <v>0</v>
      </c>
    </row>
    <row r="113" spans="1:18" x14ac:dyDescent="0.25">
      <c r="A113" s="24" t="s">
        <v>653</v>
      </c>
      <c r="B113" t="s">
        <v>11</v>
      </c>
      <c r="C113">
        <v>3141602179</v>
      </c>
      <c r="D113" s="21" t="str">
        <f>MID(درخواست[[#This Row],[کدمدرسه]],1,1)</f>
        <v>3</v>
      </c>
      <c r="E113" t="s">
        <v>12</v>
      </c>
      <c r="F113" t="s">
        <v>13</v>
      </c>
      <c r="G113" t="s">
        <v>14</v>
      </c>
      <c r="H113" t="str">
        <f>درخواست[[#This Row],[استان]]&amp;"/"&amp;درخواست[[#This Row],[شهر]]&amp;"/"&amp;درخواست[[#This Row],[مدرسه]]</f>
        <v>فارس/آباده/کوثر</v>
      </c>
      <c r="I113" t="s">
        <v>15</v>
      </c>
      <c r="J113">
        <v>9173516317</v>
      </c>
      <c r="K113">
        <v>7144332426</v>
      </c>
      <c r="L113" s="24" t="s">
        <v>2207</v>
      </c>
      <c r="M113" t="s">
        <v>127</v>
      </c>
      <c r="N113" t="str">
        <f>VLOOKUP(درخواست[[#This Row],[کدکتاب]],کتاب[#All],4,FALSE)</f>
        <v>سایر</v>
      </c>
      <c r="O113">
        <f>VLOOKUP(درخواست[[#This Row],[کدکتاب]],کتاب[#All],3,FALSE)</f>
        <v>270000</v>
      </c>
      <c r="P113">
        <f>IF(درخواست[[#This Row],[ناشر]]="هاجر",VLOOKUP(درخواست[[#This Row],[استان]],تخفیف[#All],3,FALSE),VLOOKUP(درخواست[[#This Row],[استان]],تخفیف[#All],4,FALSE))</f>
        <v>0.25</v>
      </c>
      <c r="Q113">
        <f>درخواست[[#This Row],[پشت جلد]]*(1-درخواست[[#This Row],[تخفیف]])</f>
        <v>202500</v>
      </c>
      <c r="R113">
        <v>0</v>
      </c>
    </row>
    <row r="114" spans="1:18" x14ac:dyDescent="0.25">
      <c r="A114" s="24" t="s">
        <v>654</v>
      </c>
      <c r="B114" t="s">
        <v>11</v>
      </c>
      <c r="C114">
        <v>3141602179</v>
      </c>
      <c r="D114" s="21" t="str">
        <f>MID(درخواست[[#This Row],[کدمدرسه]],1,1)</f>
        <v>3</v>
      </c>
      <c r="E114" t="s">
        <v>12</v>
      </c>
      <c r="F114" t="s">
        <v>13</v>
      </c>
      <c r="G114" t="s">
        <v>14</v>
      </c>
      <c r="H114" t="str">
        <f>درخواست[[#This Row],[استان]]&amp;"/"&amp;درخواست[[#This Row],[شهر]]&amp;"/"&amp;درخواست[[#This Row],[مدرسه]]</f>
        <v>فارس/آباده/کوثر</v>
      </c>
      <c r="I114" t="s">
        <v>15</v>
      </c>
      <c r="J114">
        <v>9173516317</v>
      </c>
      <c r="K114">
        <v>7144332426</v>
      </c>
      <c r="L114" s="24" t="s">
        <v>2208</v>
      </c>
      <c r="M114" t="s">
        <v>128</v>
      </c>
      <c r="N114" t="str">
        <f>VLOOKUP(درخواست[[#This Row],[کدکتاب]],کتاب[#All],4,FALSE)</f>
        <v>سایر</v>
      </c>
      <c r="O114">
        <f>VLOOKUP(درخواست[[#This Row],[کدکتاب]],کتاب[#All],3,FALSE)</f>
        <v>250000</v>
      </c>
      <c r="P114">
        <f>IF(درخواست[[#This Row],[ناشر]]="هاجر",VLOOKUP(درخواست[[#This Row],[استان]],تخفیف[#All],3,FALSE),VLOOKUP(درخواست[[#This Row],[استان]],تخفیف[#All],4,FALSE))</f>
        <v>0.25</v>
      </c>
      <c r="Q114">
        <f>درخواست[[#This Row],[پشت جلد]]*(1-درخواست[[#This Row],[تخفیف]])</f>
        <v>187500</v>
      </c>
      <c r="R114">
        <v>0</v>
      </c>
    </row>
    <row r="115" spans="1:18" x14ac:dyDescent="0.25">
      <c r="A115" s="24" t="s">
        <v>655</v>
      </c>
      <c r="B115" t="s">
        <v>129</v>
      </c>
      <c r="C115">
        <v>3010402136</v>
      </c>
      <c r="D115" s="21" t="str">
        <f>MID(درخواست[[#This Row],[کدمدرسه]],1,1)</f>
        <v>3</v>
      </c>
      <c r="E115" t="s">
        <v>130</v>
      </c>
      <c r="F115" t="s">
        <v>131</v>
      </c>
      <c r="G115" t="s">
        <v>132</v>
      </c>
      <c r="H115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15" t="s">
        <v>133</v>
      </c>
      <c r="J115">
        <v>9144117228</v>
      </c>
      <c r="K115">
        <v>4133251257</v>
      </c>
      <c r="L115" s="24" t="s">
        <v>2108</v>
      </c>
      <c r="M115" t="s">
        <v>25</v>
      </c>
      <c r="N115" t="str">
        <f>VLOOKUP(درخواست[[#This Row],[کدکتاب]],کتاب[#All],4,FALSE)</f>
        <v>سایر</v>
      </c>
      <c r="O115">
        <f>VLOOKUP(درخواست[[#This Row],[کدکتاب]],کتاب[#All],3,FALSE)</f>
        <v>1400000</v>
      </c>
      <c r="P115">
        <f>IF(درخواست[[#This Row],[ناشر]]="هاجر",VLOOKUP(درخواست[[#This Row],[استان]],تخفیف[#All],3,FALSE),VLOOKUP(درخواست[[#This Row],[استان]],تخفیف[#All],4,FALSE))</f>
        <v>0.25</v>
      </c>
      <c r="Q115">
        <f>درخواست[[#This Row],[پشت جلد]]*(1-درخواست[[#This Row],[تخفیف]])</f>
        <v>1050000</v>
      </c>
      <c r="R115">
        <v>4</v>
      </c>
    </row>
    <row r="116" spans="1:18" x14ac:dyDescent="0.25">
      <c r="A116" s="24" t="s">
        <v>656</v>
      </c>
      <c r="B116" t="s">
        <v>129</v>
      </c>
      <c r="C116">
        <v>3010402136</v>
      </c>
      <c r="D116" s="21" t="str">
        <f>MID(درخواست[[#This Row],[کدمدرسه]],1,1)</f>
        <v>3</v>
      </c>
      <c r="E116" t="s">
        <v>130</v>
      </c>
      <c r="F116" t="s">
        <v>131</v>
      </c>
      <c r="G116" t="s">
        <v>132</v>
      </c>
      <c r="H116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16" t="s">
        <v>133</v>
      </c>
      <c r="J116">
        <v>9144117228</v>
      </c>
      <c r="K116">
        <v>4133251257</v>
      </c>
      <c r="L116" s="24" t="s">
        <v>2115</v>
      </c>
      <c r="M116" t="s">
        <v>32</v>
      </c>
      <c r="N116" t="str">
        <f>VLOOKUP(درخواست[[#This Row],[کدکتاب]],کتاب[#All],4,FALSE)</f>
        <v>سایر</v>
      </c>
      <c r="O116">
        <f>VLOOKUP(درخواست[[#This Row],[کدکتاب]],کتاب[#All],3,FALSE)</f>
        <v>250000</v>
      </c>
      <c r="P116">
        <f>IF(درخواست[[#This Row],[ناشر]]="هاجر",VLOOKUP(درخواست[[#This Row],[استان]],تخفیف[#All],3,FALSE),VLOOKUP(درخواست[[#This Row],[استان]],تخفیف[#All],4,FALSE))</f>
        <v>0.25</v>
      </c>
      <c r="Q116">
        <f>درخواست[[#This Row],[پشت جلد]]*(1-درخواست[[#This Row],[تخفیف]])</f>
        <v>187500</v>
      </c>
      <c r="R116">
        <v>5</v>
      </c>
    </row>
    <row r="117" spans="1:18" x14ac:dyDescent="0.25">
      <c r="A117" s="24" t="s">
        <v>657</v>
      </c>
      <c r="B117" t="s">
        <v>129</v>
      </c>
      <c r="C117">
        <v>3010402136</v>
      </c>
      <c r="D117" s="21" t="str">
        <f>MID(درخواست[[#This Row],[کدمدرسه]],1,1)</f>
        <v>3</v>
      </c>
      <c r="E117" t="s">
        <v>130</v>
      </c>
      <c r="F117" t="s">
        <v>131</v>
      </c>
      <c r="G117" t="s">
        <v>132</v>
      </c>
      <c r="H117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17" t="s">
        <v>133</v>
      </c>
      <c r="J117">
        <v>9144117228</v>
      </c>
      <c r="K117">
        <v>4133251257</v>
      </c>
      <c r="L117" s="24" t="s">
        <v>2151</v>
      </c>
      <c r="M117" t="s">
        <v>38</v>
      </c>
      <c r="N117" t="str">
        <f>VLOOKUP(درخواست[[#This Row],[کدکتاب]],کتاب[#All],4,FALSE)</f>
        <v>سایر</v>
      </c>
      <c r="O117">
        <f>VLOOKUP(درخواست[[#This Row],[کدکتاب]],کتاب[#All],3,FALSE)</f>
        <v>300000</v>
      </c>
      <c r="P117">
        <f>IF(درخواست[[#This Row],[ناشر]]="هاجر",VLOOKUP(درخواست[[#This Row],[استان]],تخفیف[#All],3,FALSE),VLOOKUP(درخواست[[#This Row],[استان]],تخفیف[#All],4,FALSE))</f>
        <v>0.25</v>
      </c>
      <c r="Q117">
        <f>درخواست[[#This Row],[پشت جلد]]*(1-درخواست[[#This Row],[تخفیف]])</f>
        <v>225000</v>
      </c>
      <c r="R117">
        <v>5</v>
      </c>
    </row>
    <row r="118" spans="1:18" x14ac:dyDescent="0.25">
      <c r="A118" s="24" t="s">
        <v>658</v>
      </c>
      <c r="B118" t="s">
        <v>129</v>
      </c>
      <c r="C118">
        <v>3010402136</v>
      </c>
      <c r="D118" s="21" t="str">
        <f>MID(درخواست[[#This Row],[کدمدرسه]],1,1)</f>
        <v>3</v>
      </c>
      <c r="E118" t="s">
        <v>130</v>
      </c>
      <c r="F118" t="s">
        <v>131</v>
      </c>
      <c r="G118" t="s">
        <v>132</v>
      </c>
      <c r="H118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18" t="s">
        <v>133</v>
      </c>
      <c r="J118">
        <v>9144117228</v>
      </c>
      <c r="K118">
        <v>4133251257</v>
      </c>
      <c r="L118" s="24" t="s">
        <v>2134</v>
      </c>
      <c r="M118" t="s">
        <v>53</v>
      </c>
      <c r="N118" t="str">
        <f>VLOOKUP(درخواست[[#This Row],[کدکتاب]],کتاب[#All],4,FALSE)</f>
        <v>سایر</v>
      </c>
      <c r="O118">
        <f>VLOOKUP(درخواست[[#This Row],[کدکتاب]],کتاب[#All],3,FALSE)</f>
        <v>233000</v>
      </c>
      <c r="P118">
        <f>IF(درخواست[[#This Row],[ناشر]]="هاجر",VLOOKUP(درخواست[[#This Row],[استان]],تخفیف[#All],3,FALSE),VLOOKUP(درخواست[[#This Row],[استان]],تخفیف[#All],4,FALSE))</f>
        <v>0.25</v>
      </c>
      <c r="Q118">
        <f>درخواست[[#This Row],[پشت جلد]]*(1-درخواست[[#This Row],[تخفیف]])</f>
        <v>174750</v>
      </c>
      <c r="R118">
        <v>5</v>
      </c>
    </row>
    <row r="119" spans="1:18" x14ac:dyDescent="0.25">
      <c r="A119" s="24" t="s">
        <v>659</v>
      </c>
      <c r="B119" t="s">
        <v>129</v>
      </c>
      <c r="C119">
        <v>3010402136</v>
      </c>
      <c r="D119" s="21" t="str">
        <f>MID(درخواست[[#This Row],[کدمدرسه]],1,1)</f>
        <v>3</v>
      </c>
      <c r="E119" t="s">
        <v>130</v>
      </c>
      <c r="F119" t="s">
        <v>131</v>
      </c>
      <c r="G119" t="s">
        <v>132</v>
      </c>
      <c r="H119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19" t="s">
        <v>133</v>
      </c>
      <c r="J119">
        <v>9144117228</v>
      </c>
      <c r="K119">
        <v>4133251257</v>
      </c>
      <c r="L119" s="24" t="s">
        <v>2135</v>
      </c>
      <c r="M119" t="s">
        <v>54</v>
      </c>
      <c r="N119" t="str">
        <f>VLOOKUP(درخواست[[#This Row],[کدکتاب]],کتاب[#All],4,FALSE)</f>
        <v>سایر</v>
      </c>
      <c r="O119">
        <f>VLOOKUP(درخواست[[#This Row],[کدکتاب]],کتاب[#All],3,FALSE)</f>
        <v>600000</v>
      </c>
      <c r="P119">
        <f>IF(درخواست[[#This Row],[ناشر]]="هاجر",VLOOKUP(درخواست[[#This Row],[استان]],تخفیف[#All],3,FALSE),VLOOKUP(درخواست[[#This Row],[استان]],تخفیف[#All],4,FALSE))</f>
        <v>0.25</v>
      </c>
      <c r="Q119">
        <f>درخواست[[#This Row],[پشت جلد]]*(1-درخواست[[#This Row],[تخفیف]])</f>
        <v>450000</v>
      </c>
      <c r="R119">
        <v>5</v>
      </c>
    </row>
    <row r="120" spans="1:18" x14ac:dyDescent="0.25">
      <c r="A120" s="24" t="s">
        <v>660</v>
      </c>
      <c r="B120" t="s">
        <v>129</v>
      </c>
      <c r="C120">
        <v>3010402136</v>
      </c>
      <c r="D120" s="21" t="str">
        <f>MID(درخواست[[#This Row],[کدمدرسه]],1,1)</f>
        <v>3</v>
      </c>
      <c r="E120" t="s">
        <v>130</v>
      </c>
      <c r="F120" t="s">
        <v>131</v>
      </c>
      <c r="G120" t="s">
        <v>132</v>
      </c>
      <c r="H120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20" t="s">
        <v>133</v>
      </c>
      <c r="J120">
        <v>9144117228</v>
      </c>
      <c r="K120">
        <v>4133251257</v>
      </c>
      <c r="L120" s="24" t="s">
        <v>2149</v>
      </c>
      <c r="M120" t="s">
        <v>70</v>
      </c>
      <c r="N120" t="str">
        <f>VLOOKUP(درخواست[[#This Row],[کدکتاب]],کتاب[#All],4,FALSE)</f>
        <v>سایر</v>
      </c>
      <c r="O120">
        <f>VLOOKUP(درخواست[[#This Row],[کدکتاب]],کتاب[#All],3,FALSE)</f>
        <v>340000</v>
      </c>
      <c r="P120">
        <f>IF(درخواست[[#This Row],[ناشر]]="هاجر",VLOOKUP(درخواست[[#This Row],[استان]],تخفیف[#All],3,FALSE),VLOOKUP(درخواست[[#This Row],[استان]],تخفیف[#All],4,FALSE))</f>
        <v>0.25</v>
      </c>
      <c r="Q120">
        <f>درخواست[[#This Row],[پشت جلد]]*(1-درخواست[[#This Row],[تخفیف]])</f>
        <v>255000</v>
      </c>
      <c r="R120">
        <v>5</v>
      </c>
    </row>
    <row r="121" spans="1:18" x14ac:dyDescent="0.25">
      <c r="A121" s="24" t="s">
        <v>661</v>
      </c>
      <c r="B121" t="s">
        <v>129</v>
      </c>
      <c r="C121">
        <v>3010402136</v>
      </c>
      <c r="D121" s="21" t="str">
        <f>MID(درخواست[[#This Row],[کدمدرسه]],1,1)</f>
        <v>3</v>
      </c>
      <c r="E121" t="s">
        <v>130</v>
      </c>
      <c r="F121" t="s">
        <v>131</v>
      </c>
      <c r="G121" t="s">
        <v>132</v>
      </c>
      <c r="H121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21" t="s">
        <v>133</v>
      </c>
      <c r="J121">
        <v>9144117228</v>
      </c>
      <c r="K121">
        <v>4133251257</v>
      </c>
      <c r="L121" s="24" t="s">
        <v>2156</v>
      </c>
      <c r="M121" t="s">
        <v>75</v>
      </c>
      <c r="N121" t="str">
        <f>VLOOKUP(درخواست[[#This Row],[کدکتاب]],کتاب[#All],4,FALSE)</f>
        <v>هاجر</v>
      </c>
      <c r="O121">
        <f>VLOOKUP(درخواست[[#This Row],[کدکتاب]],کتاب[#All],3,FALSE)</f>
        <v>500000</v>
      </c>
      <c r="P121">
        <f>IF(درخواست[[#This Row],[ناشر]]="هاجر",VLOOKUP(درخواست[[#This Row],[استان]],تخفیف[#All],3,FALSE),VLOOKUP(درخواست[[#This Row],[استان]],تخفیف[#All],4,FALSE))</f>
        <v>0.37</v>
      </c>
      <c r="Q121">
        <f>درخواست[[#This Row],[پشت جلد]]*(1-درخواست[[#This Row],[تخفیف]])</f>
        <v>315000</v>
      </c>
      <c r="R121">
        <v>10</v>
      </c>
    </row>
    <row r="122" spans="1:18" x14ac:dyDescent="0.25">
      <c r="A122" s="24" t="s">
        <v>662</v>
      </c>
      <c r="B122" t="s">
        <v>129</v>
      </c>
      <c r="C122">
        <v>3010402136</v>
      </c>
      <c r="D122" s="21" t="str">
        <f>MID(درخواست[[#This Row],[کدمدرسه]],1,1)</f>
        <v>3</v>
      </c>
      <c r="E122" t="s">
        <v>130</v>
      </c>
      <c r="F122" t="s">
        <v>131</v>
      </c>
      <c r="G122" t="s">
        <v>132</v>
      </c>
      <c r="H122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22" t="s">
        <v>133</v>
      </c>
      <c r="J122">
        <v>9144117228</v>
      </c>
      <c r="K122">
        <v>4133251257</v>
      </c>
      <c r="L122" s="24" t="s">
        <v>2155</v>
      </c>
      <c r="M122" t="s">
        <v>76</v>
      </c>
      <c r="N122" t="str">
        <f>VLOOKUP(درخواست[[#This Row],[کدکتاب]],کتاب[#All],4,FALSE)</f>
        <v>هاجر</v>
      </c>
      <c r="O122">
        <f>VLOOKUP(درخواست[[#This Row],[کدکتاب]],کتاب[#All],3,FALSE)</f>
        <v>360000</v>
      </c>
      <c r="P122">
        <f>IF(درخواست[[#This Row],[ناشر]]="هاجر",VLOOKUP(درخواست[[#This Row],[استان]],تخفیف[#All],3,FALSE),VLOOKUP(درخواست[[#This Row],[استان]],تخفیف[#All],4,FALSE))</f>
        <v>0.37</v>
      </c>
      <c r="Q122">
        <f>درخواست[[#This Row],[پشت جلد]]*(1-درخواست[[#This Row],[تخفیف]])</f>
        <v>226800</v>
      </c>
      <c r="R122">
        <v>1</v>
      </c>
    </row>
    <row r="123" spans="1:18" x14ac:dyDescent="0.25">
      <c r="A123" s="24" t="s">
        <v>663</v>
      </c>
      <c r="B123" t="s">
        <v>129</v>
      </c>
      <c r="C123">
        <v>3010402136</v>
      </c>
      <c r="D123" s="21" t="str">
        <f>MID(درخواست[[#This Row],[کدمدرسه]],1,1)</f>
        <v>3</v>
      </c>
      <c r="E123" t="s">
        <v>130</v>
      </c>
      <c r="F123" t="s">
        <v>131</v>
      </c>
      <c r="G123" t="s">
        <v>132</v>
      </c>
      <c r="H123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23" t="s">
        <v>133</v>
      </c>
      <c r="J123">
        <v>9144117228</v>
      </c>
      <c r="K123">
        <v>4133251257</v>
      </c>
      <c r="L123" s="24" t="s">
        <v>2169</v>
      </c>
      <c r="M123" t="s">
        <v>85</v>
      </c>
      <c r="N123" t="str">
        <f>VLOOKUP(درخواست[[#This Row],[کدکتاب]],کتاب[#All],4,FALSE)</f>
        <v>سایر</v>
      </c>
      <c r="O123">
        <f>VLOOKUP(درخواست[[#This Row],[کدکتاب]],کتاب[#All],3,FALSE)</f>
        <v>250000</v>
      </c>
      <c r="P123">
        <f>IF(درخواست[[#This Row],[ناشر]]="هاجر",VLOOKUP(درخواست[[#This Row],[استان]],تخفیف[#All],3,FALSE),VLOOKUP(درخواست[[#This Row],[استان]],تخفیف[#All],4,FALSE))</f>
        <v>0.25</v>
      </c>
      <c r="Q123">
        <f>درخواست[[#This Row],[پشت جلد]]*(1-درخواست[[#This Row],[تخفیف]])</f>
        <v>187500</v>
      </c>
      <c r="R123">
        <v>5</v>
      </c>
    </row>
    <row r="124" spans="1:18" x14ac:dyDescent="0.25">
      <c r="A124" s="24" t="s">
        <v>664</v>
      </c>
      <c r="B124" t="s">
        <v>129</v>
      </c>
      <c r="C124">
        <v>3010402136</v>
      </c>
      <c r="D124" s="21" t="str">
        <f>MID(درخواست[[#This Row],[کدمدرسه]],1,1)</f>
        <v>3</v>
      </c>
      <c r="E124" t="s">
        <v>130</v>
      </c>
      <c r="F124" t="s">
        <v>131</v>
      </c>
      <c r="G124" t="s">
        <v>132</v>
      </c>
      <c r="H124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24" t="s">
        <v>133</v>
      </c>
      <c r="J124">
        <v>9144117228</v>
      </c>
      <c r="K124">
        <v>4133251257</v>
      </c>
      <c r="L124" s="24" t="s">
        <v>2173</v>
      </c>
      <c r="M124" t="s">
        <v>90</v>
      </c>
      <c r="N124" t="str">
        <f>VLOOKUP(درخواست[[#This Row],[کدکتاب]],کتاب[#All],4,FALSE)</f>
        <v>سایر</v>
      </c>
      <c r="O124">
        <f>VLOOKUP(درخواست[[#This Row],[کدکتاب]],کتاب[#All],3,FALSE)</f>
        <v>150000</v>
      </c>
      <c r="P124">
        <f>IF(درخواست[[#This Row],[ناشر]]="هاجر",VLOOKUP(درخواست[[#This Row],[استان]],تخفیف[#All],3,FALSE),VLOOKUP(درخواست[[#This Row],[استان]],تخفیف[#All],4,FALSE))</f>
        <v>0.25</v>
      </c>
      <c r="Q124">
        <f>درخواست[[#This Row],[پشت جلد]]*(1-درخواست[[#This Row],[تخفیف]])</f>
        <v>112500</v>
      </c>
      <c r="R124">
        <v>5</v>
      </c>
    </row>
    <row r="125" spans="1:18" x14ac:dyDescent="0.25">
      <c r="A125" s="24" t="s">
        <v>665</v>
      </c>
      <c r="B125" t="s">
        <v>129</v>
      </c>
      <c r="C125">
        <v>3010402136</v>
      </c>
      <c r="D125" s="21" t="str">
        <f>MID(درخواست[[#This Row],[کدمدرسه]],1,1)</f>
        <v>3</v>
      </c>
      <c r="E125" t="s">
        <v>130</v>
      </c>
      <c r="F125" t="s">
        <v>131</v>
      </c>
      <c r="G125" t="s">
        <v>132</v>
      </c>
      <c r="H125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25" t="s">
        <v>133</v>
      </c>
      <c r="J125">
        <v>9144117228</v>
      </c>
      <c r="K125">
        <v>4133251257</v>
      </c>
      <c r="L125" s="24" t="s">
        <v>2179</v>
      </c>
      <c r="M125" t="s">
        <v>97</v>
      </c>
      <c r="N125" t="str">
        <f>VLOOKUP(درخواست[[#This Row],[کدکتاب]],کتاب[#All],4,FALSE)</f>
        <v>هاجر</v>
      </c>
      <c r="O125">
        <f>VLOOKUP(درخواست[[#This Row],[کدکتاب]],کتاب[#All],3,FALSE)</f>
        <v>420000</v>
      </c>
      <c r="P125">
        <f>IF(درخواست[[#This Row],[ناشر]]="هاجر",VLOOKUP(درخواست[[#This Row],[استان]],تخفیف[#All],3,FALSE),VLOOKUP(درخواست[[#This Row],[استان]],تخفیف[#All],4,FALSE))</f>
        <v>0.37</v>
      </c>
      <c r="Q125">
        <f>درخواست[[#This Row],[پشت جلد]]*(1-درخواست[[#This Row],[تخفیف]])</f>
        <v>264600</v>
      </c>
      <c r="R125">
        <v>10</v>
      </c>
    </row>
    <row r="126" spans="1:18" x14ac:dyDescent="0.25">
      <c r="A126" s="24" t="s">
        <v>666</v>
      </c>
      <c r="B126" t="s">
        <v>129</v>
      </c>
      <c r="C126">
        <v>3010402136</v>
      </c>
      <c r="D126" s="21" t="str">
        <f>MID(درخواست[[#This Row],[کدمدرسه]],1,1)</f>
        <v>3</v>
      </c>
      <c r="E126" t="s">
        <v>130</v>
      </c>
      <c r="F126" t="s">
        <v>131</v>
      </c>
      <c r="G126" t="s">
        <v>132</v>
      </c>
      <c r="H126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26" t="s">
        <v>133</v>
      </c>
      <c r="J126">
        <v>9144117228</v>
      </c>
      <c r="K126">
        <v>4133251257</v>
      </c>
      <c r="L126" s="24" t="s">
        <v>2183</v>
      </c>
      <c r="M126" t="s">
        <v>101</v>
      </c>
      <c r="N126" t="str">
        <f>VLOOKUP(درخواست[[#This Row],[کدکتاب]],کتاب[#All],4,FALSE)</f>
        <v>سایر</v>
      </c>
      <c r="O126">
        <f>VLOOKUP(درخواست[[#This Row],[کدکتاب]],کتاب[#All],3,FALSE)</f>
        <v>185000</v>
      </c>
      <c r="P126">
        <f>IF(درخواست[[#This Row],[ناشر]]="هاجر",VLOOKUP(درخواست[[#This Row],[استان]],تخفیف[#All],3,FALSE),VLOOKUP(درخواست[[#This Row],[استان]],تخفیف[#All],4,FALSE))</f>
        <v>0.25</v>
      </c>
      <c r="Q126">
        <f>درخواست[[#This Row],[پشت جلد]]*(1-درخواست[[#This Row],[تخفیف]])</f>
        <v>138750</v>
      </c>
      <c r="R126">
        <v>10</v>
      </c>
    </row>
    <row r="127" spans="1:18" x14ac:dyDescent="0.25">
      <c r="A127" s="24" t="s">
        <v>667</v>
      </c>
      <c r="B127" t="s">
        <v>129</v>
      </c>
      <c r="C127">
        <v>3010402136</v>
      </c>
      <c r="D127" s="21" t="str">
        <f>MID(درخواست[[#This Row],[کدمدرسه]],1,1)</f>
        <v>3</v>
      </c>
      <c r="E127" t="s">
        <v>130</v>
      </c>
      <c r="F127" t="s">
        <v>131</v>
      </c>
      <c r="G127" t="s">
        <v>132</v>
      </c>
      <c r="H127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27" t="s">
        <v>133</v>
      </c>
      <c r="J127">
        <v>9144117228</v>
      </c>
      <c r="K127">
        <v>4133251257</v>
      </c>
      <c r="L127" s="24" t="s">
        <v>2184</v>
      </c>
      <c r="M127" t="s">
        <v>102</v>
      </c>
      <c r="N127" t="str">
        <f>VLOOKUP(درخواست[[#This Row],[کدکتاب]],کتاب[#All],4,FALSE)</f>
        <v>سایر</v>
      </c>
      <c r="O127">
        <f>VLOOKUP(درخواست[[#This Row],[کدکتاب]],کتاب[#All],3,FALSE)</f>
        <v>150000</v>
      </c>
      <c r="P127">
        <f>IF(درخواست[[#This Row],[ناشر]]="هاجر",VLOOKUP(درخواست[[#This Row],[استان]],تخفیف[#All],3,FALSE),VLOOKUP(درخواست[[#This Row],[استان]],تخفیف[#All],4,FALSE))</f>
        <v>0.25</v>
      </c>
      <c r="Q127">
        <f>درخواست[[#This Row],[پشت جلد]]*(1-درخواست[[#This Row],[تخفیف]])</f>
        <v>112500</v>
      </c>
      <c r="R127">
        <v>1</v>
      </c>
    </row>
    <row r="128" spans="1:18" x14ac:dyDescent="0.25">
      <c r="A128" s="24" t="s">
        <v>668</v>
      </c>
      <c r="B128" t="s">
        <v>129</v>
      </c>
      <c r="C128">
        <v>3010402136</v>
      </c>
      <c r="D128" s="21" t="str">
        <f>MID(درخواست[[#This Row],[کدمدرسه]],1,1)</f>
        <v>3</v>
      </c>
      <c r="E128" t="s">
        <v>130</v>
      </c>
      <c r="F128" t="s">
        <v>131</v>
      </c>
      <c r="G128" t="s">
        <v>132</v>
      </c>
      <c r="H128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28" t="s">
        <v>133</v>
      </c>
      <c r="J128">
        <v>9144117228</v>
      </c>
      <c r="K128">
        <v>4133251257</v>
      </c>
      <c r="L128" s="24" t="s">
        <v>2192</v>
      </c>
      <c r="M128" t="s">
        <v>110</v>
      </c>
      <c r="N128" t="str">
        <f>VLOOKUP(درخواست[[#This Row],[کدکتاب]],کتاب[#All],4,FALSE)</f>
        <v>سایر</v>
      </c>
      <c r="O128">
        <f>VLOOKUP(درخواست[[#This Row],[کدکتاب]],کتاب[#All],3,FALSE)</f>
        <v>58000</v>
      </c>
      <c r="P128">
        <f>IF(درخواست[[#This Row],[ناشر]]="هاجر",VLOOKUP(درخواست[[#This Row],[استان]],تخفیف[#All],3,FALSE),VLOOKUP(درخواست[[#This Row],[استان]],تخفیف[#All],4,FALSE))</f>
        <v>0.25</v>
      </c>
      <c r="Q128">
        <f>درخواست[[#This Row],[پشت جلد]]*(1-درخواست[[#This Row],[تخفیف]])</f>
        <v>43500</v>
      </c>
      <c r="R128">
        <v>5</v>
      </c>
    </row>
    <row r="129" spans="1:18" x14ac:dyDescent="0.25">
      <c r="A129" s="24" t="s">
        <v>669</v>
      </c>
      <c r="B129" t="s">
        <v>129</v>
      </c>
      <c r="C129">
        <v>3010402136</v>
      </c>
      <c r="D129" s="21" t="str">
        <f>MID(درخواست[[#This Row],[کدمدرسه]],1,1)</f>
        <v>3</v>
      </c>
      <c r="E129" t="s">
        <v>130</v>
      </c>
      <c r="F129" t="s">
        <v>131</v>
      </c>
      <c r="G129" t="s">
        <v>132</v>
      </c>
      <c r="H129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29" t="s">
        <v>133</v>
      </c>
      <c r="J129">
        <v>9144117228</v>
      </c>
      <c r="K129">
        <v>4133251257</v>
      </c>
      <c r="L129" s="24" t="s">
        <v>2194</v>
      </c>
      <c r="M129" t="s">
        <v>114</v>
      </c>
      <c r="N129" t="str">
        <f>VLOOKUP(درخواست[[#This Row],[کدکتاب]],کتاب[#All],4,FALSE)</f>
        <v>هاجر</v>
      </c>
      <c r="O129">
        <f>VLOOKUP(درخواست[[#This Row],[کدکتاب]],کتاب[#All],3,FALSE)</f>
        <v>270000</v>
      </c>
      <c r="P129">
        <f>IF(درخواست[[#This Row],[ناشر]]="هاجر",VLOOKUP(درخواست[[#This Row],[استان]],تخفیف[#All],3,FALSE),VLOOKUP(درخواست[[#This Row],[استان]],تخفیف[#All],4,FALSE))</f>
        <v>0.37</v>
      </c>
      <c r="Q129">
        <f>درخواست[[#This Row],[پشت جلد]]*(1-درخواست[[#This Row],[تخفیف]])</f>
        <v>170100</v>
      </c>
      <c r="R129">
        <v>6</v>
      </c>
    </row>
    <row r="130" spans="1:18" x14ac:dyDescent="0.25">
      <c r="A130" s="24" t="s">
        <v>670</v>
      </c>
      <c r="B130" t="s">
        <v>129</v>
      </c>
      <c r="C130">
        <v>3010402136</v>
      </c>
      <c r="D130" s="21" t="str">
        <f>MID(درخواست[[#This Row],[کدمدرسه]],1,1)</f>
        <v>3</v>
      </c>
      <c r="E130" t="s">
        <v>130</v>
      </c>
      <c r="F130" t="s">
        <v>131</v>
      </c>
      <c r="G130" t="s">
        <v>132</v>
      </c>
      <c r="H130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30" t="s">
        <v>133</v>
      </c>
      <c r="J130">
        <v>9144117228</v>
      </c>
      <c r="K130">
        <v>4133251257</v>
      </c>
      <c r="L130" s="24" t="s">
        <v>2201</v>
      </c>
      <c r="M130" t="s">
        <v>121</v>
      </c>
      <c r="N130" t="str">
        <f>VLOOKUP(درخواست[[#This Row],[کدکتاب]],کتاب[#All],4,FALSE)</f>
        <v>هاجر</v>
      </c>
      <c r="O130">
        <f>VLOOKUP(درخواست[[#This Row],[کدکتاب]],کتاب[#All],3,FALSE)</f>
        <v>350000</v>
      </c>
      <c r="P130">
        <f>IF(درخواست[[#This Row],[ناشر]]="هاجر",VLOOKUP(درخواست[[#This Row],[استان]],تخفیف[#All],3,FALSE),VLOOKUP(درخواست[[#This Row],[استان]],تخفیف[#All],4,FALSE))</f>
        <v>0.37</v>
      </c>
      <c r="Q130">
        <f>درخواست[[#This Row],[پشت جلد]]*(1-درخواست[[#This Row],[تخفیف]])</f>
        <v>220500</v>
      </c>
      <c r="R130">
        <v>6</v>
      </c>
    </row>
    <row r="131" spans="1:18" x14ac:dyDescent="0.25">
      <c r="A131" s="24" t="s">
        <v>671</v>
      </c>
      <c r="B131" t="s">
        <v>129</v>
      </c>
      <c r="C131">
        <v>3010402136</v>
      </c>
      <c r="D131" s="21" t="str">
        <f>MID(درخواست[[#This Row],[کدمدرسه]],1,1)</f>
        <v>3</v>
      </c>
      <c r="E131" t="s">
        <v>130</v>
      </c>
      <c r="F131" t="s">
        <v>131</v>
      </c>
      <c r="G131" t="s">
        <v>132</v>
      </c>
      <c r="H131" t="str">
        <f>درخواست[[#This Row],[استان]]&amp;"/"&amp;درخواست[[#This Row],[شهر]]&amp;"/"&amp;درخواست[[#This Row],[مدرسه]]</f>
        <v>آذربایجان شرقی/تبریز/مؤسسه آموزش عالی حوزوی الزهرا(علیهاالسلام)</v>
      </c>
      <c r="I131" t="s">
        <v>133</v>
      </c>
      <c r="J131">
        <v>9144117228</v>
      </c>
      <c r="K131">
        <v>4133251257</v>
      </c>
      <c r="L131" s="24" t="s">
        <v>2202</v>
      </c>
      <c r="M131" t="s">
        <v>122</v>
      </c>
      <c r="N131" t="str">
        <f>VLOOKUP(درخواست[[#This Row],[کدکتاب]],کتاب[#All],4,FALSE)</f>
        <v>سایر</v>
      </c>
      <c r="O131">
        <f>VLOOKUP(درخواست[[#This Row],[کدکتاب]],کتاب[#All],3,FALSE)</f>
        <v>170000</v>
      </c>
      <c r="P131">
        <f>IF(درخواست[[#This Row],[ناشر]]="هاجر",VLOOKUP(درخواست[[#This Row],[استان]],تخفیف[#All],3,FALSE),VLOOKUP(درخواست[[#This Row],[استان]],تخفیف[#All],4,FALSE))</f>
        <v>0.25</v>
      </c>
      <c r="Q131">
        <f>درخواست[[#This Row],[پشت جلد]]*(1-درخواست[[#This Row],[تخفیف]])</f>
        <v>127500</v>
      </c>
      <c r="R131">
        <v>9</v>
      </c>
    </row>
    <row r="132" spans="1:18" x14ac:dyDescent="0.25">
      <c r="A132" s="24" t="s">
        <v>672</v>
      </c>
      <c r="B132" t="s">
        <v>134</v>
      </c>
      <c r="C132">
        <v>3240602171</v>
      </c>
      <c r="D132" s="21" t="str">
        <f>MID(درخواست[[#This Row],[کدمدرسه]],1,1)</f>
        <v>3</v>
      </c>
      <c r="E132" t="s">
        <v>135</v>
      </c>
      <c r="F132" t="s">
        <v>136</v>
      </c>
      <c r="G132" t="s">
        <v>137</v>
      </c>
      <c r="H132" t="str">
        <f>درخواست[[#This Row],[استان]]&amp;"/"&amp;درخواست[[#This Row],[شهر]]&amp;"/"&amp;درخواست[[#This Row],[مدرسه]]</f>
        <v>مازندران/جویبار/مرکز تخصص ریحانه الرسول(علیهاالسلام)</v>
      </c>
      <c r="I132" t="s">
        <v>138</v>
      </c>
      <c r="J132">
        <v>9118594330</v>
      </c>
      <c r="K132">
        <v>1142540765</v>
      </c>
      <c r="L132" s="24" t="s">
        <v>2117</v>
      </c>
      <c r="M132" t="s">
        <v>33</v>
      </c>
      <c r="N132" t="str">
        <f>VLOOKUP(درخواست[[#This Row],[کدکتاب]],کتاب[#All],4,FALSE)</f>
        <v>سایر</v>
      </c>
      <c r="O132">
        <f>VLOOKUP(درخواست[[#This Row],[کدکتاب]],کتاب[#All],3,FALSE)</f>
        <v>220000</v>
      </c>
      <c r="P132">
        <f>IF(درخواست[[#This Row],[ناشر]]="هاجر",VLOOKUP(درخواست[[#This Row],[استان]],تخفیف[#All],3,FALSE),VLOOKUP(درخواست[[#This Row],[استان]],تخفیف[#All],4,FALSE))</f>
        <v>0.25</v>
      </c>
      <c r="Q132">
        <f>درخواست[[#This Row],[پشت جلد]]*(1-درخواست[[#This Row],[تخفیف]])</f>
        <v>165000</v>
      </c>
      <c r="R132">
        <v>6</v>
      </c>
    </row>
    <row r="133" spans="1:18" x14ac:dyDescent="0.25">
      <c r="A133" s="24" t="s">
        <v>673</v>
      </c>
      <c r="B133" t="s">
        <v>134</v>
      </c>
      <c r="C133">
        <v>3240602171</v>
      </c>
      <c r="D133" s="21" t="str">
        <f>MID(درخواست[[#This Row],[کدمدرسه]],1,1)</f>
        <v>3</v>
      </c>
      <c r="E133" t="s">
        <v>135</v>
      </c>
      <c r="F133" t="s">
        <v>136</v>
      </c>
      <c r="G133" t="s">
        <v>137</v>
      </c>
      <c r="H133" t="str">
        <f>درخواست[[#This Row],[استان]]&amp;"/"&amp;درخواست[[#This Row],[شهر]]&amp;"/"&amp;درخواست[[#This Row],[مدرسه]]</f>
        <v>مازندران/جویبار/مرکز تخصص ریحانه الرسول(علیهاالسلام)</v>
      </c>
      <c r="I133" t="s">
        <v>138</v>
      </c>
      <c r="J133">
        <v>9118594330</v>
      </c>
      <c r="K133">
        <v>1142540765</v>
      </c>
      <c r="L133" s="24" t="s">
        <v>2159</v>
      </c>
      <c r="M133" t="s">
        <v>78</v>
      </c>
      <c r="N133" t="str">
        <f>VLOOKUP(درخواست[[#This Row],[کدکتاب]],کتاب[#All],4,FALSE)</f>
        <v>هاجر</v>
      </c>
      <c r="O133">
        <f>VLOOKUP(درخواست[[#This Row],[کدکتاب]],کتاب[#All],3,FALSE)</f>
        <v>490000</v>
      </c>
      <c r="P133">
        <f>IF(درخواست[[#This Row],[ناشر]]="هاجر",VLOOKUP(درخواست[[#This Row],[استان]],تخفیف[#All],3,FALSE),VLOOKUP(درخواست[[#This Row],[استان]],تخفیف[#All],4,FALSE))</f>
        <v>0.37</v>
      </c>
      <c r="Q133">
        <f>درخواست[[#This Row],[پشت جلد]]*(1-درخواست[[#This Row],[تخفیف]])</f>
        <v>308700</v>
      </c>
      <c r="R133">
        <v>8</v>
      </c>
    </row>
    <row r="134" spans="1:18" x14ac:dyDescent="0.25">
      <c r="A134" s="24" t="s">
        <v>674</v>
      </c>
      <c r="B134" t="s">
        <v>134</v>
      </c>
      <c r="C134">
        <v>3240602171</v>
      </c>
      <c r="D134" s="21" t="str">
        <f>MID(درخواست[[#This Row],[کدمدرسه]],1,1)</f>
        <v>3</v>
      </c>
      <c r="E134" t="s">
        <v>135</v>
      </c>
      <c r="F134" t="s">
        <v>136</v>
      </c>
      <c r="G134" t="s">
        <v>137</v>
      </c>
      <c r="H134" t="str">
        <f>درخواست[[#This Row],[استان]]&amp;"/"&amp;درخواست[[#This Row],[شهر]]&amp;"/"&amp;درخواست[[#This Row],[مدرسه]]</f>
        <v>مازندران/جویبار/مرکز تخصص ریحانه الرسول(علیهاالسلام)</v>
      </c>
      <c r="I134" t="s">
        <v>138</v>
      </c>
      <c r="J134">
        <v>9118594330</v>
      </c>
      <c r="K134">
        <v>1142540765</v>
      </c>
      <c r="L134" s="24" t="s">
        <v>2179</v>
      </c>
      <c r="M134" t="s">
        <v>97</v>
      </c>
      <c r="N134" t="str">
        <f>VLOOKUP(درخواست[[#This Row],[کدکتاب]],کتاب[#All],4,FALSE)</f>
        <v>هاجر</v>
      </c>
      <c r="O134">
        <f>VLOOKUP(درخواست[[#This Row],[کدکتاب]],کتاب[#All],3,FALSE)</f>
        <v>420000</v>
      </c>
      <c r="P134">
        <f>IF(درخواست[[#This Row],[ناشر]]="هاجر",VLOOKUP(درخواست[[#This Row],[استان]],تخفیف[#All],3,FALSE),VLOOKUP(درخواست[[#This Row],[استان]],تخفیف[#All],4,FALSE))</f>
        <v>0.37</v>
      </c>
      <c r="Q134">
        <f>درخواست[[#This Row],[پشت جلد]]*(1-درخواست[[#This Row],[تخفیف]])</f>
        <v>264600</v>
      </c>
      <c r="R134">
        <v>7</v>
      </c>
    </row>
    <row r="135" spans="1:18" x14ac:dyDescent="0.25">
      <c r="A135" s="24" t="s">
        <v>675</v>
      </c>
      <c r="B135" t="s">
        <v>134</v>
      </c>
      <c r="C135">
        <v>3240602171</v>
      </c>
      <c r="D135" s="21" t="str">
        <f>MID(درخواست[[#This Row],[کدمدرسه]],1,1)</f>
        <v>3</v>
      </c>
      <c r="E135" t="s">
        <v>135</v>
      </c>
      <c r="F135" t="s">
        <v>136</v>
      </c>
      <c r="G135" t="s">
        <v>137</v>
      </c>
      <c r="H135" t="str">
        <f>درخواست[[#This Row],[استان]]&amp;"/"&amp;درخواست[[#This Row],[شهر]]&amp;"/"&amp;درخواست[[#This Row],[مدرسه]]</f>
        <v>مازندران/جویبار/مرکز تخصص ریحانه الرسول(علیهاالسلام)</v>
      </c>
      <c r="I135" t="s">
        <v>138</v>
      </c>
      <c r="J135">
        <v>9118594330</v>
      </c>
      <c r="K135">
        <v>1142540765</v>
      </c>
      <c r="L135" s="24" t="s">
        <v>2196</v>
      </c>
      <c r="M135" t="s">
        <v>116</v>
      </c>
      <c r="N135" t="str">
        <f>VLOOKUP(درخواست[[#This Row],[کدکتاب]],کتاب[#All],4,FALSE)</f>
        <v>سایر</v>
      </c>
      <c r="O135">
        <f>VLOOKUP(درخواست[[#This Row],[کدکتاب]],کتاب[#All],3,FALSE)</f>
        <v>290000</v>
      </c>
      <c r="P135">
        <f>IF(درخواست[[#This Row],[ناشر]]="هاجر",VLOOKUP(درخواست[[#This Row],[استان]],تخفیف[#All],3,FALSE),VLOOKUP(درخواست[[#This Row],[استان]],تخفیف[#All],4,FALSE))</f>
        <v>0.25</v>
      </c>
      <c r="Q135">
        <f>درخواست[[#This Row],[پشت جلد]]*(1-درخواست[[#This Row],[تخفیف]])</f>
        <v>217500</v>
      </c>
      <c r="R135">
        <v>11</v>
      </c>
    </row>
    <row r="136" spans="1:18" x14ac:dyDescent="0.25">
      <c r="A136" s="24" t="s">
        <v>676</v>
      </c>
      <c r="B136" t="s">
        <v>134</v>
      </c>
      <c r="C136">
        <v>3240602171</v>
      </c>
      <c r="D136" s="21" t="str">
        <f>MID(درخواست[[#This Row],[کدمدرسه]],1,1)</f>
        <v>3</v>
      </c>
      <c r="E136" t="s">
        <v>135</v>
      </c>
      <c r="F136" t="s">
        <v>136</v>
      </c>
      <c r="G136" t="s">
        <v>137</v>
      </c>
      <c r="H136" t="str">
        <f>درخواست[[#This Row],[استان]]&amp;"/"&amp;درخواست[[#This Row],[شهر]]&amp;"/"&amp;درخواست[[#This Row],[مدرسه]]</f>
        <v>مازندران/جویبار/مرکز تخصص ریحانه الرسول(علیهاالسلام)</v>
      </c>
      <c r="I136" t="s">
        <v>138</v>
      </c>
      <c r="J136">
        <v>9118594330</v>
      </c>
      <c r="K136">
        <v>1142540765</v>
      </c>
      <c r="L136" s="24" t="s">
        <v>2202</v>
      </c>
      <c r="M136" t="s">
        <v>122</v>
      </c>
      <c r="N136" t="str">
        <f>VLOOKUP(درخواست[[#This Row],[کدکتاب]],کتاب[#All],4,FALSE)</f>
        <v>سایر</v>
      </c>
      <c r="O136">
        <f>VLOOKUP(درخواست[[#This Row],[کدکتاب]],کتاب[#All],3,FALSE)</f>
        <v>170000</v>
      </c>
      <c r="P136">
        <f>IF(درخواست[[#This Row],[ناشر]]="هاجر",VLOOKUP(درخواست[[#This Row],[استان]],تخفیف[#All],3,FALSE),VLOOKUP(درخواست[[#This Row],[استان]],تخفیف[#All],4,FALSE))</f>
        <v>0.25</v>
      </c>
      <c r="Q136">
        <f>درخواست[[#This Row],[پشت جلد]]*(1-درخواست[[#This Row],[تخفیف]])</f>
        <v>127500</v>
      </c>
      <c r="R136">
        <v>9</v>
      </c>
    </row>
    <row r="137" spans="1:18" x14ac:dyDescent="0.25">
      <c r="A137" s="24" t="s">
        <v>677</v>
      </c>
      <c r="B137" t="s">
        <v>139</v>
      </c>
      <c r="C137">
        <v>3141105115</v>
      </c>
      <c r="D137" s="21" t="str">
        <f>MID(درخواست[[#This Row],[کدمدرسه]],1,1)</f>
        <v>3</v>
      </c>
      <c r="E137" t="s">
        <v>12</v>
      </c>
      <c r="F137" t="s">
        <v>140</v>
      </c>
      <c r="G137" t="s">
        <v>141</v>
      </c>
      <c r="H137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37" t="s">
        <v>142</v>
      </c>
      <c r="J137">
        <v>9178845807</v>
      </c>
      <c r="K137">
        <v>7137337440</v>
      </c>
      <c r="L137" s="24" t="s">
        <v>2209</v>
      </c>
      <c r="M137" t="s">
        <v>16</v>
      </c>
      <c r="N137" t="str">
        <f>VLOOKUP(درخواست[[#This Row],[کدکتاب]],کتاب[#All],4,FALSE)</f>
        <v>سایر</v>
      </c>
      <c r="O137">
        <f>VLOOKUP(درخواست[[#This Row],[کدکتاب]],کتاب[#All],3,FALSE)</f>
        <v>790000</v>
      </c>
      <c r="P137">
        <f>IF(درخواست[[#This Row],[ناشر]]="هاجر",VLOOKUP(درخواست[[#This Row],[استان]],تخفیف[#All],3,FALSE),VLOOKUP(درخواست[[#This Row],[استان]],تخفیف[#All],4,FALSE))</f>
        <v>0.25</v>
      </c>
      <c r="Q137">
        <f>درخواست[[#This Row],[پشت جلد]]*(1-درخواست[[#This Row],[تخفیف]])</f>
        <v>592500</v>
      </c>
      <c r="R137">
        <v>5</v>
      </c>
    </row>
    <row r="138" spans="1:18" x14ac:dyDescent="0.25">
      <c r="A138" s="24" t="s">
        <v>678</v>
      </c>
      <c r="B138" t="s">
        <v>139</v>
      </c>
      <c r="C138">
        <v>3141105115</v>
      </c>
      <c r="D138" s="21" t="str">
        <f>MID(درخواست[[#This Row],[کدمدرسه]],1,1)</f>
        <v>3</v>
      </c>
      <c r="E138" t="s">
        <v>12</v>
      </c>
      <c r="F138" t="s">
        <v>140</v>
      </c>
      <c r="G138" t="s">
        <v>141</v>
      </c>
      <c r="H138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38" t="s">
        <v>142</v>
      </c>
      <c r="J138">
        <v>9178845807</v>
      </c>
      <c r="K138">
        <v>7137337440</v>
      </c>
      <c r="L138" s="24" t="s">
        <v>2100</v>
      </c>
      <c r="M138" t="s">
        <v>17</v>
      </c>
      <c r="N138" t="str">
        <f>VLOOKUP(درخواست[[#This Row],[کدکتاب]],کتاب[#All],4,FALSE)</f>
        <v>هاجر</v>
      </c>
      <c r="O138">
        <f>VLOOKUP(درخواست[[#This Row],[کدکتاب]],کتاب[#All],3,FALSE)</f>
        <v>320000</v>
      </c>
      <c r="P138">
        <f>IF(درخواست[[#This Row],[ناشر]]="هاجر",VLOOKUP(درخواست[[#This Row],[استان]],تخفیف[#All],3,FALSE),VLOOKUP(درخواست[[#This Row],[استان]],تخفیف[#All],4,FALSE))</f>
        <v>0.37</v>
      </c>
      <c r="Q138">
        <f>درخواست[[#This Row],[پشت جلد]]*(1-درخواست[[#This Row],[تخفیف]])</f>
        <v>201600</v>
      </c>
      <c r="R138">
        <v>15</v>
      </c>
    </row>
    <row r="139" spans="1:18" x14ac:dyDescent="0.25">
      <c r="A139" s="24" t="s">
        <v>679</v>
      </c>
      <c r="B139" t="s">
        <v>139</v>
      </c>
      <c r="C139">
        <v>3141105115</v>
      </c>
      <c r="D139" s="21" t="str">
        <f>MID(درخواست[[#This Row],[کدمدرسه]],1,1)</f>
        <v>3</v>
      </c>
      <c r="E139" t="s">
        <v>12</v>
      </c>
      <c r="F139" t="s">
        <v>140</v>
      </c>
      <c r="G139" t="s">
        <v>141</v>
      </c>
      <c r="H139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39" t="s">
        <v>142</v>
      </c>
      <c r="J139">
        <v>9178845807</v>
      </c>
      <c r="K139">
        <v>7137337440</v>
      </c>
      <c r="L139" s="24" t="s">
        <v>2101</v>
      </c>
      <c r="M139" t="s">
        <v>18</v>
      </c>
      <c r="N139" t="str">
        <f>VLOOKUP(درخواست[[#This Row],[کدکتاب]],کتاب[#All],4,FALSE)</f>
        <v>سایر</v>
      </c>
      <c r="O139">
        <f>VLOOKUP(درخواست[[#This Row],[کدکتاب]],کتاب[#All],3,FALSE)</f>
        <v>180000</v>
      </c>
      <c r="P139">
        <f>IF(درخواست[[#This Row],[ناشر]]="هاجر",VLOOKUP(درخواست[[#This Row],[استان]],تخفیف[#All],3,FALSE),VLOOKUP(درخواست[[#This Row],[استان]],تخفیف[#All],4,FALSE))</f>
        <v>0.25</v>
      </c>
      <c r="Q139">
        <f>درخواست[[#This Row],[پشت جلد]]*(1-درخواست[[#This Row],[تخفیف]])</f>
        <v>135000</v>
      </c>
      <c r="R139">
        <v>8</v>
      </c>
    </row>
    <row r="140" spans="1:18" x14ac:dyDescent="0.25">
      <c r="A140" s="24" t="s">
        <v>680</v>
      </c>
      <c r="B140" t="s">
        <v>139</v>
      </c>
      <c r="C140">
        <v>3141105115</v>
      </c>
      <c r="D140" s="21" t="str">
        <f>MID(درخواست[[#This Row],[کدمدرسه]],1,1)</f>
        <v>3</v>
      </c>
      <c r="E140" t="s">
        <v>12</v>
      </c>
      <c r="F140" t="s">
        <v>140</v>
      </c>
      <c r="G140" t="s">
        <v>141</v>
      </c>
      <c r="H140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40" t="s">
        <v>142</v>
      </c>
      <c r="J140">
        <v>9178845807</v>
      </c>
      <c r="K140">
        <v>7137337440</v>
      </c>
      <c r="L140" s="24" t="s">
        <v>2104</v>
      </c>
      <c r="M140" t="s">
        <v>21</v>
      </c>
      <c r="N140" t="str">
        <f>VLOOKUP(درخواست[[#This Row],[کدکتاب]],کتاب[#All],4,FALSE)</f>
        <v>سایر</v>
      </c>
      <c r="O140">
        <f>VLOOKUP(درخواست[[#This Row],[کدکتاب]],کتاب[#All],3,FALSE)</f>
        <v>900000</v>
      </c>
      <c r="P140">
        <f>IF(درخواست[[#This Row],[ناشر]]="هاجر",VLOOKUP(درخواست[[#This Row],[استان]],تخفیف[#All],3,FALSE),VLOOKUP(درخواست[[#This Row],[استان]],تخفیف[#All],4,FALSE))</f>
        <v>0.25</v>
      </c>
      <c r="Q140">
        <f>درخواست[[#This Row],[پشت جلد]]*(1-درخواست[[#This Row],[تخفیف]])</f>
        <v>675000</v>
      </c>
      <c r="R140">
        <v>17</v>
      </c>
    </row>
    <row r="141" spans="1:18" x14ac:dyDescent="0.25">
      <c r="A141" s="24" t="s">
        <v>681</v>
      </c>
      <c r="B141" t="s">
        <v>139</v>
      </c>
      <c r="C141">
        <v>3141105115</v>
      </c>
      <c r="D141" s="21" t="str">
        <f>MID(درخواست[[#This Row],[کدمدرسه]],1,1)</f>
        <v>3</v>
      </c>
      <c r="E141" t="s">
        <v>12</v>
      </c>
      <c r="F141" t="s">
        <v>140</v>
      </c>
      <c r="G141" t="s">
        <v>141</v>
      </c>
      <c r="H141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41" t="s">
        <v>142</v>
      </c>
      <c r="J141">
        <v>9178845807</v>
      </c>
      <c r="K141">
        <v>7137337440</v>
      </c>
      <c r="L141" s="24" t="s">
        <v>2108</v>
      </c>
      <c r="M141" t="s">
        <v>25</v>
      </c>
      <c r="N141" t="str">
        <f>VLOOKUP(درخواست[[#This Row],[کدکتاب]],کتاب[#All],4,FALSE)</f>
        <v>سایر</v>
      </c>
      <c r="O141">
        <f>VLOOKUP(درخواست[[#This Row],[کدکتاب]],کتاب[#All],3,FALSE)</f>
        <v>1400000</v>
      </c>
      <c r="P141">
        <f>IF(درخواست[[#This Row],[ناشر]]="هاجر",VLOOKUP(درخواست[[#This Row],[استان]],تخفیف[#All],3,FALSE),VLOOKUP(درخواست[[#This Row],[استان]],تخفیف[#All],4,FALSE))</f>
        <v>0.25</v>
      </c>
      <c r="Q141">
        <f>درخواست[[#This Row],[پشت جلد]]*(1-درخواست[[#This Row],[تخفیف]])</f>
        <v>1050000</v>
      </c>
      <c r="R141">
        <v>7</v>
      </c>
    </row>
    <row r="142" spans="1:18" x14ac:dyDescent="0.25">
      <c r="A142" s="24" t="s">
        <v>682</v>
      </c>
      <c r="B142" t="s">
        <v>139</v>
      </c>
      <c r="C142">
        <v>3141105115</v>
      </c>
      <c r="D142" s="21" t="str">
        <f>MID(درخواست[[#This Row],[کدمدرسه]],1,1)</f>
        <v>3</v>
      </c>
      <c r="E142" t="s">
        <v>12</v>
      </c>
      <c r="F142" t="s">
        <v>140</v>
      </c>
      <c r="G142" t="s">
        <v>141</v>
      </c>
      <c r="H142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42" t="s">
        <v>142</v>
      </c>
      <c r="J142">
        <v>9178845807</v>
      </c>
      <c r="K142">
        <v>7137337440</v>
      </c>
      <c r="L142" s="24" t="s">
        <v>2109</v>
      </c>
      <c r="M142" t="s">
        <v>26</v>
      </c>
      <c r="N142" t="str">
        <f>VLOOKUP(درخواست[[#This Row],[کدکتاب]],کتاب[#All],4,FALSE)</f>
        <v>سایر</v>
      </c>
      <c r="O142">
        <f>VLOOKUP(درخواست[[#This Row],[کدکتاب]],کتاب[#All],3,FALSE)</f>
        <v>170000</v>
      </c>
      <c r="P142">
        <f>IF(درخواست[[#This Row],[ناشر]]="هاجر",VLOOKUP(درخواست[[#This Row],[استان]],تخفیف[#All],3,FALSE),VLOOKUP(درخواست[[#This Row],[استان]],تخفیف[#All],4,FALSE))</f>
        <v>0.25</v>
      </c>
      <c r="Q142">
        <f>درخواست[[#This Row],[پشت جلد]]*(1-درخواست[[#This Row],[تخفیف]])</f>
        <v>127500</v>
      </c>
      <c r="R142">
        <v>8</v>
      </c>
    </row>
    <row r="143" spans="1:18" x14ac:dyDescent="0.25">
      <c r="A143" s="24" t="s">
        <v>683</v>
      </c>
      <c r="B143" t="s">
        <v>139</v>
      </c>
      <c r="C143">
        <v>3141105115</v>
      </c>
      <c r="D143" s="21" t="str">
        <f>MID(درخواست[[#This Row],[کدمدرسه]],1,1)</f>
        <v>3</v>
      </c>
      <c r="E143" t="s">
        <v>12</v>
      </c>
      <c r="F143" t="s">
        <v>140</v>
      </c>
      <c r="G143" t="s">
        <v>141</v>
      </c>
      <c r="H143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43" t="s">
        <v>142</v>
      </c>
      <c r="J143">
        <v>9178845807</v>
      </c>
      <c r="K143">
        <v>7137337440</v>
      </c>
      <c r="L143" s="24" t="s">
        <v>2112</v>
      </c>
      <c r="M143" t="s">
        <v>29</v>
      </c>
      <c r="N143" t="str">
        <f>VLOOKUP(درخواست[[#This Row],[کدکتاب]],کتاب[#All],4,FALSE)</f>
        <v>سایر</v>
      </c>
      <c r="O143">
        <f>VLOOKUP(درخواست[[#This Row],[کدکتاب]],کتاب[#All],3,FALSE)</f>
        <v>60000</v>
      </c>
      <c r="P143">
        <f>IF(درخواست[[#This Row],[ناشر]]="هاجر",VLOOKUP(درخواست[[#This Row],[استان]],تخفیف[#All],3,FALSE),VLOOKUP(درخواست[[#This Row],[استان]],تخفیف[#All],4,FALSE))</f>
        <v>0.25</v>
      </c>
      <c r="Q143">
        <f>درخواست[[#This Row],[پشت جلد]]*(1-درخواست[[#This Row],[تخفیف]])</f>
        <v>45000</v>
      </c>
      <c r="R143">
        <v>9</v>
      </c>
    </row>
    <row r="144" spans="1:18" x14ac:dyDescent="0.25">
      <c r="A144" s="24" t="s">
        <v>684</v>
      </c>
      <c r="B144" t="s">
        <v>139</v>
      </c>
      <c r="C144">
        <v>3141105115</v>
      </c>
      <c r="D144" s="21" t="str">
        <f>MID(درخواست[[#This Row],[کدمدرسه]],1,1)</f>
        <v>3</v>
      </c>
      <c r="E144" t="s">
        <v>12</v>
      </c>
      <c r="F144" t="s">
        <v>140</v>
      </c>
      <c r="G144" t="s">
        <v>141</v>
      </c>
      <c r="H144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44" t="s">
        <v>142</v>
      </c>
      <c r="J144">
        <v>9178845807</v>
      </c>
      <c r="K144">
        <v>7137337440</v>
      </c>
      <c r="L144" s="24" t="s">
        <v>2113</v>
      </c>
      <c r="M144" t="s">
        <v>30</v>
      </c>
      <c r="N144" t="str">
        <f>VLOOKUP(درخواست[[#This Row],[کدکتاب]],کتاب[#All],4,FALSE)</f>
        <v>سایر</v>
      </c>
      <c r="O144">
        <f>VLOOKUP(درخواست[[#This Row],[کدکتاب]],کتاب[#All],3,FALSE)</f>
        <v>350000</v>
      </c>
      <c r="P144">
        <f>IF(درخواست[[#This Row],[ناشر]]="هاجر",VLOOKUP(درخواست[[#This Row],[استان]],تخفیف[#All],3,FALSE),VLOOKUP(درخواست[[#This Row],[استان]],تخفیف[#All],4,FALSE))</f>
        <v>0.25</v>
      </c>
      <c r="Q144">
        <f>درخواست[[#This Row],[پشت جلد]]*(1-درخواست[[#This Row],[تخفیف]])</f>
        <v>262500</v>
      </c>
      <c r="R144">
        <v>10</v>
      </c>
    </row>
    <row r="145" spans="1:18" x14ac:dyDescent="0.25">
      <c r="A145" s="24" t="s">
        <v>685</v>
      </c>
      <c r="B145" t="s">
        <v>139</v>
      </c>
      <c r="C145">
        <v>3141105115</v>
      </c>
      <c r="D145" s="21" t="str">
        <f>MID(درخواست[[#This Row],[کدمدرسه]],1,1)</f>
        <v>3</v>
      </c>
      <c r="E145" t="s">
        <v>12</v>
      </c>
      <c r="F145" t="s">
        <v>140</v>
      </c>
      <c r="G145" t="s">
        <v>141</v>
      </c>
      <c r="H145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45" t="s">
        <v>142</v>
      </c>
      <c r="J145">
        <v>9178845807</v>
      </c>
      <c r="K145">
        <v>7137337440</v>
      </c>
      <c r="L145" s="24" t="s">
        <v>2115</v>
      </c>
      <c r="M145" t="s">
        <v>32</v>
      </c>
      <c r="N145" t="str">
        <f>VLOOKUP(درخواست[[#This Row],[کدکتاب]],کتاب[#All],4,FALSE)</f>
        <v>سایر</v>
      </c>
      <c r="O145">
        <f>VLOOKUP(درخواست[[#This Row],[کدکتاب]],کتاب[#All],3,FALSE)</f>
        <v>250000</v>
      </c>
      <c r="P145">
        <f>IF(درخواست[[#This Row],[ناشر]]="هاجر",VLOOKUP(درخواست[[#This Row],[استان]],تخفیف[#All],3,FALSE),VLOOKUP(درخواست[[#This Row],[استان]],تخفیف[#All],4,FALSE))</f>
        <v>0.25</v>
      </c>
      <c r="Q145">
        <f>درخواست[[#This Row],[پشت جلد]]*(1-درخواست[[#This Row],[تخفیف]])</f>
        <v>187500</v>
      </c>
      <c r="R145">
        <v>11</v>
      </c>
    </row>
    <row r="146" spans="1:18" x14ac:dyDescent="0.25">
      <c r="A146" s="24" t="s">
        <v>686</v>
      </c>
      <c r="B146" t="s">
        <v>139</v>
      </c>
      <c r="C146">
        <v>3141105115</v>
      </c>
      <c r="D146" s="21" t="str">
        <f>MID(درخواست[[#This Row],[کدمدرسه]],1,1)</f>
        <v>3</v>
      </c>
      <c r="E146" t="s">
        <v>12</v>
      </c>
      <c r="F146" t="s">
        <v>140</v>
      </c>
      <c r="G146" t="s">
        <v>141</v>
      </c>
      <c r="H146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46" t="s">
        <v>142</v>
      </c>
      <c r="J146">
        <v>9178845807</v>
      </c>
      <c r="K146">
        <v>7137337440</v>
      </c>
      <c r="L146" s="24" t="s">
        <v>2117</v>
      </c>
      <c r="M146" t="s">
        <v>33</v>
      </c>
      <c r="N146" t="str">
        <f>VLOOKUP(درخواست[[#This Row],[کدکتاب]],کتاب[#All],4,FALSE)</f>
        <v>سایر</v>
      </c>
      <c r="O146">
        <f>VLOOKUP(درخواست[[#This Row],[کدکتاب]],کتاب[#All],3,FALSE)</f>
        <v>220000</v>
      </c>
      <c r="P146">
        <f>IF(درخواست[[#This Row],[ناشر]]="هاجر",VLOOKUP(درخواست[[#This Row],[استان]],تخفیف[#All],3,FALSE),VLOOKUP(درخواست[[#This Row],[استان]],تخفیف[#All],4,FALSE))</f>
        <v>0.25</v>
      </c>
      <c r="Q146">
        <f>درخواست[[#This Row],[پشت جلد]]*(1-درخواست[[#This Row],[تخفیف]])</f>
        <v>165000</v>
      </c>
      <c r="R146">
        <v>10</v>
      </c>
    </row>
    <row r="147" spans="1:18" x14ac:dyDescent="0.25">
      <c r="A147" s="24" t="s">
        <v>687</v>
      </c>
      <c r="B147" t="s">
        <v>139</v>
      </c>
      <c r="C147">
        <v>3141105115</v>
      </c>
      <c r="D147" s="21" t="str">
        <f>MID(درخواست[[#This Row],[کدمدرسه]],1,1)</f>
        <v>3</v>
      </c>
      <c r="E147" t="s">
        <v>12</v>
      </c>
      <c r="F147" t="s">
        <v>140</v>
      </c>
      <c r="G147" t="s">
        <v>141</v>
      </c>
      <c r="H147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47" t="s">
        <v>142</v>
      </c>
      <c r="J147">
        <v>9178845807</v>
      </c>
      <c r="K147">
        <v>7137337440</v>
      </c>
      <c r="L147" s="24" t="s">
        <v>2118</v>
      </c>
      <c r="M147" t="s">
        <v>34</v>
      </c>
      <c r="N147" t="str">
        <f>VLOOKUP(درخواست[[#This Row],[کدکتاب]],کتاب[#All],4,FALSE)</f>
        <v>سایر</v>
      </c>
      <c r="O147">
        <f>VLOOKUP(درخواست[[#This Row],[کدکتاب]],کتاب[#All],3,FALSE)</f>
        <v>0</v>
      </c>
      <c r="P147">
        <f>IF(درخواست[[#This Row],[ناشر]]="هاجر",VLOOKUP(درخواست[[#This Row],[استان]],تخفیف[#All],3,FALSE),VLOOKUP(درخواست[[#This Row],[استان]],تخفیف[#All],4,FALSE))</f>
        <v>0.25</v>
      </c>
      <c r="Q147">
        <f>درخواست[[#This Row],[پشت جلد]]*(1-درخواست[[#This Row],[تخفیف]])</f>
        <v>0</v>
      </c>
      <c r="R147">
        <v>10</v>
      </c>
    </row>
    <row r="148" spans="1:18" x14ac:dyDescent="0.25">
      <c r="A148" s="24" t="s">
        <v>688</v>
      </c>
      <c r="B148" t="s">
        <v>139</v>
      </c>
      <c r="C148">
        <v>3141105115</v>
      </c>
      <c r="D148" s="21" t="str">
        <f>MID(درخواست[[#This Row],[کدمدرسه]],1,1)</f>
        <v>3</v>
      </c>
      <c r="E148" t="s">
        <v>12</v>
      </c>
      <c r="F148" t="s">
        <v>140</v>
      </c>
      <c r="G148" t="s">
        <v>141</v>
      </c>
      <c r="H148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48" t="s">
        <v>142</v>
      </c>
      <c r="J148">
        <v>9178845807</v>
      </c>
      <c r="K148">
        <v>7137337440</v>
      </c>
      <c r="L148" s="24" t="s">
        <v>2119</v>
      </c>
      <c r="M148" t="s">
        <v>35</v>
      </c>
      <c r="N148" t="str">
        <f>VLOOKUP(درخواست[[#This Row],[کدکتاب]],کتاب[#All],4,FALSE)</f>
        <v>سایر</v>
      </c>
      <c r="O148">
        <f>VLOOKUP(درخواست[[#This Row],[کدکتاب]],کتاب[#All],3,FALSE)</f>
        <v>0</v>
      </c>
      <c r="P148">
        <f>IF(درخواست[[#This Row],[ناشر]]="هاجر",VLOOKUP(درخواست[[#This Row],[استان]],تخفیف[#All],3,FALSE),VLOOKUP(درخواست[[#This Row],[استان]],تخفیف[#All],4,FALSE))</f>
        <v>0.25</v>
      </c>
      <c r="Q148">
        <f>درخواست[[#This Row],[پشت جلد]]*(1-درخواست[[#This Row],[تخفیف]])</f>
        <v>0</v>
      </c>
      <c r="R148">
        <v>10</v>
      </c>
    </row>
    <row r="149" spans="1:18" x14ac:dyDescent="0.25">
      <c r="A149" s="24" t="s">
        <v>689</v>
      </c>
      <c r="B149" t="s">
        <v>139</v>
      </c>
      <c r="C149">
        <v>3141105115</v>
      </c>
      <c r="D149" s="21" t="str">
        <f>MID(درخواست[[#This Row],[کدمدرسه]],1,1)</f>
        <v>3</v>
      </c>
      <c r="E149" t="s">
        <v>12</v>
      </c>
      <c r="F149" t="s">
        <v>140</v>
      </c>
      <c r="G149" t="s">
        <v>141</v>
      </c>
      <c r="H149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49" t="s">
        <v>142</v>
      </c>
      <c r="J149">
        <v>9178845807</v>
      </c>
      <c r="K149">
        <v>7137337440</v>
      </c>
      <c r="L149" s="24" t="s">
        <v>2120</v>
      </c>
      <c r="M149" t="s">
        <v>36</v>
      </c>
      <c r="N149" t="str">
        <f>VLOOKUP(درخواست[[#This Row],[کدکتاب]],کتاب[#All],4,FALSE)</f>
        <v>سایر</v>
      </c>
      <c r="O149">
        <f>VLOOKUP(درخواست[[#This Row],[کدکتاب]],کتاب[#All],3,FALSE)</f>
        <v>320000</v>
      </c>
      <c r="P149">
        <f>IF(درخواست[[#This Row],[ناشر]]="هاجر",VLOOKUP(درخواست[[#This Row],[استان]],تخفیف[#All],3,FALSE),VLOOKUP(درخواست[[#This Row],[استان]],تخفیف[#All],4,FALSE))</f>
        <v>0.25</v>
      </c>
      <c r="Q149">
        <f>درخواست[[#This Row],[پشت جلد]]*(1-درخواست[[#This Row],[تخفیف]])</f>
        <v>240000</v>
      </c>
      <c r="R149">
        <v>15</v>
      </c>
    </row>
    <row r="150" spans="1:18" x14ac:dyDescent="0.25">
      <c r="A150" s="24" t="s">
        <v>690</v>
      </c>
      <c r="B150" t="s">
        <v>139</v>
      </c>
      <c r="C150">
        <v>3141105115</v>
      </c>
      <c r="D150" s="21" t="str">
        <f>MID(درخواست[[#This Row],[کدمدرسه]],1,1)</f>
        <v>3</v>
      </c>
      <c r="E150" t="s">
        <v>12</v>
      </c>
      <c r="F150" t="s">
        <v>140</v>
      </c>
      <c r="G150" t="s">
        <v>141</v>
      </c>
      <c r="H150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50" t="s">
        <v>142</v>
      </c>
      <c r="J150">
        <v>9178845807</v>
      </c>
      <c r="K150">
        <v>7137337440</v>
      </c>
      <c r="L150" s="24" t="s">
        <v>2132</v>
      </c>
      <c r="M150" t="s">
        <v>46</v>
      </c>
      <c r="N150" t="str">
        <f>VLOOKUP(درخواست[[#This Row],[کدکتاب]],کتاب[#All],4,FALSE)</f>
        <v>سایر</v>
      </c>
      <c r="O150">
        <f>VLOOKUP(درخواست[[#This Row],[کدکتاب]],کتاب[#All],3,FALSE)</f>
        <v>400000</v>
      </c>
      <c r="P150">
        <f>IF(درخواست[[#This Row],[ناشر]]="هاجر",VLOOKUP(درخواست[[#This Row],[استان]],تخفیف[#All],3,FALSE),VLOOKUP(درخواست[[#This Row],[استان]],تخفیف[#All],4,FALSE))</f>
        <v>0.25</v>
      </c>
      <c r="Q150">
        <f>درخواست[[#This Row],[پشت جلد]]*(1-درخواست[[#This Row],[تخفیف]])</f>
        <v>300000</v>
      </c>
      <c r="R150">
        <v>10</v>
      </c>
    </row>
    <row r="151" spans="1:18" x14ac:dyDescent="0.25">
      <c r="A151" s="24" t="s">
        <v>691</v>
      </c>
      <c r="B151" t="s">
        <v>139</v>
      </c>
      <c r="C151">
        <v>3141105115</v>
      </c>
      <c r="D151" s="21" t="str">
        <f>MID(درخواست[[#This Row],[کدمدرسه]],1,1)</f>
        <v>3</v>
      </c>
      <c r="E151" t="s">
        <v>12</v>
      </c>
      <c r="F151" t="s">
        <v>140</v>
      </c>
      <c r="G151" t="s">
        <v>141</v>
      </c>
      <c r="H151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51" t="s">
        <v>142</v>
      </c>
      <c r="J151">
        <v>9178845807</v>
      </c>
      <c r="K151">
        <v>7137337440</v>
      </c>
      <c r="L151" s="24" t="s">
        <v>2139</v>
      </c>
      <c r="M151" t="s">
        <v>58</v>
      </c>
      <c r="N151" t="str">
        <f>VLOOKUP(درخواست[[#This Row],[کدکتاب]],کتاب[#All],4,FALSE)</f>
        <v>هاجر</v>
      </c>
      <c r="O151">
        <f>VLOOKUP(درخواست[[#This Row],[کدکتاب]],کتاب[#All],3,FALSE)</f>
        <v>1360000</v>
      </c>
      <c r="P151">
        <f>IF(درخواست[[#This Row],[ناشر]]="هاجر",VLOOKUP(درخواست[[#This Row],[استان]],تخفیف[#All],3,FALSE),VLOOKUP(درخواست[[#This Row],[استان]],تخفیف[#All],4,FALSE))</f>
        <v>0.37</v>
      </c>
      <c r="Q151">
        <f>درخواست[[#This Row],[پشت جلد]]*(1-درخواست[[#This Row],[تخفیف]])</f>
        <v>856800</v>
      </c>
      <c r="R151">
        <v>11</v>
      </c>
    </row>
    <row r="152" spans="1:18" x14ac:dyDescent="0.25">
      <c r="A152" s="24" t="s">
        <v>692</v>
      </c>
      <c r="B152" t="s">
        <v>139</v>
      </c>
      <c r="C152">
        <v>3141105115</v>
      </c>
      <c r="D152" s="21" t="str">
        <f>MID(درخواست[[#This Row],[کدمدرسه]],1,1)</f>
        <v>3</v>
      </c>
      <c r="E152" t="s">
        <v>12</v>
      </c>
      <c r="F152" t="s">
        <v>140</v>
      </c>
      <c r="G152" t="s">
        <v>141</v>
      </c>
      <c r="H152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52" t="s">
        <v>142</v>
      </c>
      <c r="J152">
        <v>9178845807</v>
      </c>
      <c r="K152">
        <v>7137337440</v>
      </c>
      <c r="L152" s="24" t="s">
        <v>2162</v>
      </c>
      <c r="M152" t="s">
        <v>72</v>
      </c>
      <c r="N152" t="str">
        <f>VLOOKUP(درخواست[[#This Row],[کدکتاب]],کتاب[#All],4,FALSE)</f>
        <v>سایر</v>
      </c>
      <c r="O152">
        <f>VLOOKUP(درخواست[[#This Row],[کدکتاب]],کتاب[#All],3,FALSE)</f>
        <v>280000</v>
      </c>
      <c r="P152">
        <f>IF(درخواست[[#This Row],[ناشر]]="هاجر",VLOOKUP(درخواست[[#This Row],[استان]],تخفیف[#All],3,FALSE),VLOOKUP(درخواست[[#This Row],[استان]],تخفیف[#All],4,FALSE))</f>
        <v>0.25</v>
      </c>
      <c r="Q152">
        <f>درخواست[[#This Row],[پشت جلد]]*(1-درخواست[[#This Row],[تخفیف]])</f>
        <v>210000</v>
      </c>
      <c r="R152">
        <v>14</v>
      </c>
    </row>
    <row r="153" spans="1:18" x14ac:dyDescent="0.25">
      <c r="A153" s="24" t="s">
        <v>693</v>
      </c>
      <c r="B153" t="s">
        <v>139</v>
      </c>
      <c r="C153">
        <v>3141105115</v>
      </c>
      <c r="D153" s="21" t="str">
        <f>MID(درخواست[[#This Row],[کدمدرسه]],1,1)</f>
        <v>3</v>
      </c>
      <c r="E153" t="s">
        <v>12</v>
      </c>
      <c r="F153" t="s">
        <v>140</v>
      </c>
      <c r="G153" t="s">
        <v>141</v>
      </c>
      <c r="H153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53" t="s">
        <v>142</v>
      </c>
      <c r="J153">
        <v>9178845807</v>
      </c>
      <c r="K153">
        <v>7137337440</v>
      </c>
      <c r="L153" s="24" t="s">
        <v>2154</v>
      </c>
      <c r="M153" t="s">
        <v>74</v>
      </c>
      <c r="N153" t="str">
        <f>VLOOKUP(درخواست[[#This Row],[کدکتاب]],کتاب[#All],4,FALSE)</f>
        <v>سایر</v>
      </c>
      <c r="O153">
        <f>VLOOKUP(درخواست[[#This Row],[کدکتاب]],کتاب[#All],3,FALSE)</f>
        <v>80000</v>
      </c>
      <c r="P153">
        <f>IF(درخواست[[#This Row],[ناشر]]="هاجر",VLOOKUP(درخواست[[#This Row],[استان]],تخفیف[#All],3,FALSE),VLOOKUP(درخواست[[#This Row],[استان]],تخفیف[#All],4,FALSE))</f>
        <v>0.25</v>
      </c>
      <c r="Q153">
        <f>درخواست[[#This Row],[پشت جلد]]*(1-درخواست[[#This Row],[تخفیف]])</f>
        <v>60000</v>
      </c>
      <c r="R153">
        <v>8</v>
      </c>
    </row>
    <row r="154" spans="1:18" x14ac:dyDescent="0.25">
      <c r="A154" s="24" t="s">
        <v>694</v>
      </c>
      <c r="B154" t="s">
        <v>139</v>
      </c>
      <c r="C154">
        <v>3141105115</v>
      </c>
      <c r="D154" s="21" t="str">
        <f>MID(درخواست[[#This Row],[کدمدرسه]],1,1)</f>
        <v>3</v>
      </c>
      <c r="E154" t="s">
        <v>12</v>
      </c>
      <c r="F154" t="s">
        <v>140</v>
      </c>
      <c r="G154" t="s">
        <v>141</v>
      </c>
      <c r="H154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54" t="s">
        <v>142</v>
      </c>
      <c r="J154">
        <v>9178845807</v>
      </c>
      <c r="K154">
        <v>7137337440</v>
      </c>
      <c r="L154" s="24" t="s">
        <v>2156</v>
      </c>
      <c r="M154" t="s">
        <v>75</v>
      </c>
      <c r="N154" t="str">
        <f>VLOOKUP(درخواست[[#This Row],[کدکتاب]],کتاب[#All],4,FALSE)</f>
        <v>هاجر</v>
      </c>
      <c r="O154">
        <f>VLOOKUP(درخواست[[#This Row],[کدکتاب]],کتاب[#All],3,FALSE)</f>
        <v>500000</v>
      </c>
      <c r="P154">
        <f>IF(درخواست[[#This Row],[ناشر]]="هاجر",VLOOKUP(درخواست[[#This Row],[استان]],تخفیف[#All],3,FALSE),VLOOKUP(درخواست[[#This Row],[استان]],تخفیف[#All],4,FALSE))</f>
        <v>0.37</v>
      </c>
      <c r="Q154">
        <f>درخواست[[#This Row],[پشت جلد]]*(1-درخواست[[#This Row],[تخفیف]])</f>
        <v>315000</v>
      </c>
      <c r="R154">
        <v>23</v>
      </c>
    </row>
    <row r="155" spans="1:18" x14ac:dyDescent="0.25">
      <c r="A155" s="24" t="s">
        <v>695</v>
      </c>
      <c r="B155" t="s">
        <v>139</v>
      </c>
      <c r="C155">
        <v>3141105115</v>
      </c>
      <c r="D155" s="21" t="str">
        <f>MID(درخواست[[#This Row],[کدمدرسه]],1,1)</f>
        <v>3</v>
      </c>
      <c r="E155" t="s">
        <v>12</v>
      </c>
      <c r="F155" t="s">
        <v>140</v>
      </c>
      <c r="G155" t="s">
        <v>141</v>
      </c>
      <c r="H155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55" t="s">
        <v>142</v>
      </c>
      <c r="J155">
        <v>9178845807</v>
      </c>
      <c r="K155">
        <v>7137337440</v>
      </c>
      <c r="L155" s="24" t="s">
        <v>2160</v>
      </c>
      <c r="M155" t="s">
        <v>77</v>
      </c>
      <c r="N155" t="str">
        <f>VLOOKUP(درخواست[[#This Row],[کدکتاب]],کتاب[#All],4,FALSE)</f>
        <v>سایر</v>
      </c>
      <c r="O155">
        <f>VLOOKUP(درخواست[[#This Row],[کدکتاب]],کتاب[#All],3,FALSE)</f>
        <v>566000</v>
      </c>
      <c r="P155">
        <f>IF(درخواست[[#This Row],[ناشر]]="هاجر",VLOOKUP(درخواست[[#This Row],[استان]],تخفیف[#All],3,FALSE),VLOOKUP(درخواست[[#This Row],[استان]],تخفیف[#All],4,FALSE))</f>
        <v>0.25</v>
      </c>
      <c r="Q155">
        <f>درخواست[[#This Row],[پشت جلد]]*(1-درخواست[[#This Row],[تخفیف]])</f>
        <v>424500</v>
      </c>
      <c r="R155">
        <v>10</v>
      </c>
    </row>
    <row r="156" spans="1:18" x14ac:dyDescent="0.25">
      <c r="A156" s="24" t="s">
        <v>696</v>
      </c>
      <c r="B156" t="s">
        <v>139</v>
      </c>
      <c r="C156">
        <v>3141105115</v>
      </c>
      <c r="D156" s="21" t="str">
        <f>MID(درخواست[[#This Row],[کدمدرسه]],1,1)</f>
        <v>3</v>
      </c>
      <c r="E156" t="s">
        <v>12</v>
      </c>
      <c r="F156" t="s">
        <v>140</v>
      </c>
      <c r="G156" t="s">
        <v>141</v>
      </c>
      <c r="H156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56" t="s">
        <v>142</v>
      </c>
      <c r="J156">
        <v>9178845807</v>
      </c>
      <c r="K156">
        <v>7137337440</v>
      </c>
      <c r="L156" s="24" t="s">
        <v>2159</v>
      </c>
      <c r="M156" t="s">
        <v>78</v>
      </c>
      <c r="N156" t="str">
        <f>VLOOKUP(درخواست[[#This Row],[کدکتاب]],کتاب[#All],4,FALSE)</f>
        <v>هاجر</v>
      </c>
      <c r="O156">
        <f>VLOOKUP(درخواست[[#This Row],[کدکتاب]],کتاب[#All],3,FALSE)</f>
        <v>490000</v>
      </c>
      <c r="P156">
        <f>IF(درخواست[[#This Row],[ناشر]]="هاجر",VLOOKUP(درخواست[[#This Row],[استان]],تخفیف[#All],3,FALSE),VLOOKUP(درخواست[[#This Row],[استان]],تخفیف[#All],4,FALSE))</f>
        <v>0.37</v>
      </c>
      <c r="Q156">
        <f>درخواست[[#This Row],[پشت جلد]]*(1-درخواست[[#This Row],[تخفیف]])</f>
        <v>308700</v>
      </c>
      <c r="R156">
        <v>36</v>
      </c>
    </row>
    <row r="157" spans="1:18" x14ac:dyDescent="0.25">
      <c r="A157" s="24" t="s">
        <v>697</v>
      </c>
      <c r="B157" t="s">
        <v>139</v>
      </c>
      <c r="C157">
        <v>3141105115</v>
      </c>
      <c r="D157" s="21" t="str">
        <f>MID(درخواست[[#This Row],[کدمدرسه]],1,1)</f>
        <v>3</v>
      </c>
      <c r="E157" t="s">
        <v>12</v>
      </c>
      <c r="F157" t="s">
        <v>140</v>
      </c>
      <c r="G157" t="s">
        <v>141</v>
      </c>
      <c r="H157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57" t="s">
        <v>142</v>
      </c>
      <c r="J157">
        <v>9178845807</v>
      </c>
      <c r="K157">
        <v>7137337440</v>
      </c>
      <c r="L157" s="24" t="s">
        <v>2165</v>
      </c>
      <c r="M157" t="s">
        <v>81</v>
      </c>
      <c r="N157" t="str">
        <f>VLOOKUP(درخواست[[#This Row],[کدکتاب]],کتاب[#All],4,FALSE)</f>
        <v>سایر</v>
      </c>
      <c r="O157">
        <f>VLOOKUP(درخواست[[#This Row],[کدکتاب]],کتاب[#All],3,FALSE)</f>
        <v>235000</v>
      </c>
      <c r="P157">
        <f>IF(درخواست[[#This Row],[ناشر]]="هاجر",VLOOKUP(درخواست[[#This Row],[استان]],تخفیف[#All],3,FALSE),VLOOKUP(درخواست[[#This Row],[استان]],تخفیف[#All],4,FALSE))</f>
        <v>0.25</v>
      </c>
      <c r="Q157">
        <f>درخواست[[#This Row],[پشت جلد]]*(1-درخواست[[#This Row],[تخفیف]])</f>
        <v>176250</v>
      </c>
      <c r="R157">
        <v>18</v>
      </c>
    </row>
    <row r="158" spans="1:18" x14ac:dyDescent="0.25">
      <c r="A158" s="24" t="s">
        <v>698</v>
      </c>
      <c r="B158" t="s">
        <v>139</v>
      </c>
      <c r="C158">
        <v>3141105115</v>
      </c>
      <c r="D158" s="21" t="str">
        <f>MID(درخواست[[#This Row],[کدمدرسه]],1,1)</f>
        <v>3</v>
      </c>
      <c r="E158" t="s">
        <v>12</v>
      </c>
      <c r="F158" t="s">
        <v>140</v>
      </c>
      <c r="G158" t="s">
        <v>141</v>
      </c>
      <c r="H158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58" t="s">
        <v>142</v>
      </c>
      <c r="J158">
        <v>9178845807</v>
      </c>
      <c r="K158">
        <v>7137337440</v>
      </c>
      <c r="L158" s="24" t="s">
        <v>2166</v>
      </c>
      <c r="M158" t="s">
        <v>82</v>
      </c>
      <c r="N158" t="str">
        <f>VLOOKUP(درخواست[[#This Row],[کدکتاب]],کتاب[#All],4,FALSE)</f>
        <v>سایر</v>
      </c>
      <c r="O158">
        <f>VLOOKUP(درخواست[[#This Row],[کدکتاب]],کتاب[#All],3,FALSE)</f>
        <v>160000</v>
      </c>
      <c r="P158">
        <f>IF(درخواست[[#This Row],[ناشر]]="هاجر",VLOOKUP(درخواست[[#This Row],[استان]],تخفیف[#All],3,FALSE),VLOOKUP(درخواست[[#This Row],[استان]],تخفیف[#All],4,FALSE))</f>
        <v>0.25</v>
      </c>
      <c r="Q158">
        <f>درخواست[[#This Row],[پشت جلد]]*(1-درخواست[[#This Row],[تخفیف]])</f>
        <v>120000</v>
      </c>
      <c r="R158">
        <v>21</v>
      </c>
    </row>
    <row r="159" spans="1:18" x14ac:dyDescent="0.25">
      <c r="A159" s="24" t="s">
        <v>699</v>
      </c>
      <c r="B159" t="s">
        <v>139</v>
      </c>
      <c r="C159">
        <v>3141105115</v>
      </c>
      <c r="D159" s="21" t="str">
        <f>MID(درخواست[[#This Row],[کدمدرسه]],1,1)</f>
        <v>3</v>
      </c>
      <c r="E159" t="s">
        <v>12</v>
      </c>
      <c r="F159" t="s">
        <v>140</v>
      </c>
      <c r="G159" t="s">
        <v>141</v>
      </c>
      <c r="H159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59" t="s">
        <v>142</v>
      </c>
      <c r="J159">
        <v>9178845807</v>
      </c>
      <c r="K159">
        <v>7137337440</v>
      </c>
      <c r="L159" s="24" t="s">
        <v>2179</v>
      </c>
      <c r="M159" t="s">
        <v>97</v>
      </c>
      <c r="N159" t="str">
        <f>VLOOKUP(درخواست[[#This Row],[کدکتاب]],کتاب[#All],4,FALSE)</f>
        <v>هاجر</v>
      </c>
      <c r="O159">
        <f>VLOOKUP(درخواست[[#This Row],[کدکتاب]],کتاب[#All],3,FALSE)</f>
        <v>420000</v>
      </c>
      <c r="P159">
        <f>IF(درخواست[[#This Row],[ناشر]]="هاجر",VLOOKUP(درخواست[[#This Row],[استان]],تخفیف[#All],3,FALSE),VLOOKUP(درخواست[[#This Row],[استان]],تخفیف[#All],4,FALSE))</f>
        <v>0.37</v>
      </c>
      <c r="Q159">
        <f>درخواست[[#This Row],[پشت جلد]]*(1-درخواست[[#This Row],[تخفیف]])</f>
        <v>264600</v>
      </c>
      <c r="R159">
        <v>10</v>
      </c>
    </row>
    <row r="160" spans="1:18" x14ac:dyDescent="0.25">
      <c r="A160" s="24" t="s">
        <v>700</v>
      </c>
      <c r="B160" t="s">
        <v>139</v>
      </c>
      <c r="C160">
        <v>3141105115</v>
      </c>
      <c r="D160" s="21" t="str">
        <f>MID(درخواست[[#This Row],[کدمدرسه]],1,1)</f>
        <v>3</v>
      </c>
      <c r="E160" t="s">
        <v>12</v>
      </c>
      <c r="F160" t="s">
        <v>140</v>
      </c>
      <c r="G160" t="s">
        <v>141</v>
      </c>
      <c r="H160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60" t="s">
        <v>142</v>
      </c>
      <c r="J160">
        <v>9178845807</v>
      </c>
      <c r="K160">
        <v>7137337440</v>
      </c>
      <c r="L160" s="24" t="s">
        <v>2181</v>
      </c>
      <c r="M160" t="s">
        <v>99</v>
      </c>
      <c r="N160" t="str">
        <f>VLOOKUP(درخواست[[#This Row],[کدکتاب]],کتاب[#All],4,FALSE)</f>
        <v>سایر</v>
      </c>
      <c r="O160">
        <f>VLOOKUP(درخواست[[#This Row],[کدکتاب]],کتاب[#All],3,FALSE)</f>
        <v>360000</v>
      </c>
      <c r="P160">
        <f>IF(درخواست[[#This Row],[ناشر]]="هاجر",VLOOKUP(درخواست[[#This Row],[استان]],تخفیف[#All],3,FALSE),VLOOKUP(درخواست[[#This Row],[استان]],تخفیف[#All],4,FALSE))</f>
        <v>0.25</v>
      </c>
      <c r="Q160">
        <f>درخواست[[#This Row],[پشت جلد]]*(1-درخواست[[#This Row],[تخفیف]])</f>
        <v>270000</v>
      </c>
      <c r="R160">
        <v>8</v>
      </c>
    </row>
    <row r="161" spans="1:18" x14ac:dyDescent="0.25">
      <c r="A161" s="24" t="s">
        <v>701</v>
      </c>
      <c r="B161" t="s">
        <v>139</v>
      </c>
      <c r="C161">
        <v>3141105115</v>
      </c>
      <c r="D161" s="21" t="str">
        <f>MID(درخواست[[#This Row],[کدمدرسه]],1,1)</f>
        <v>3</v>
      </c>
      <c r="E161" t="s">
        <v>12</v>
      </c>
      <c r="F161" t="s">
        <v>140</v>
      </c>
      <c r="G161" t="s">
        <v>141</v>
      </c>
      <c r="H161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61" t="s">
        <v>142</v>
      </c>
      <c r="J161">
        <v>9178845807</v>
      </c>
      <c r="K161">
        <v>7137337440</v>
      </c>
      <c r="L161" s="24" t="s">
        <v>2182</v>
      </c>
      <c r="M161" t="s">
        <v>100</v>
      </c>
      <c r="N161" t="str">
        <f>VLOOKUP(درخواست[[#This Row],[کدکتاب]],کتاب[#All],4,FALSE)</f>
        <v>سایر</v>
      </c>
      <c r="O161">
        <f>VLOOKUP(درخواست[[#This Row],[کدکتاب]],کتاب[#All],3,FALSE)</f>
        <v>450000</v>
      </c>
      <c r="P161">
        <f>IF(درخواست[[#This Row],[ناشر]]="هاجر",VLOOKUP(درخواست[[#This Row],[استان]],تخفیف[#All],3,FALSE),VLOOKUP(درخواست[[#This Row],[استان]],تخفیف[#All],4,FALSE))</f>
        <v>0.25</v>
      </c>
      <c r="Q161">
        <f>درخواست[[#This Row],[پشت جلد]]*(1-درخواست[[#This Row],[تخفیف]])</f>
        <v>337500</v>
      </c>
      <c r="R161">
        <v>8</v>
      </c>
    </row>
    <row r="162" spans="1:18" x14ac:dyDescent="0.25">
      <c r="A162" s="24" t="s">
        <v>702</v>
      </c>
      <c r="B162" t="s">
        <v>139</v>
      </c>
      <c r="C162">
        <v>3141105115</v>
      </c>
      <c r="D162" s="21" t="str">
        <f>MID(درخواست[[#This Row],[کدمدرسه]],1,1)</f>
        <v>3</v>
      </c>
      <c r="E162" t="s">
        <v>12</v>
      </c>
      <c r="F162" t="s">
        <v>140</v>
      </c>
      <c r="G162" t="s">
        <v>141</v>
      </c>
      <c r="H162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62" t="s">
        <v>142</v>
      </c>
      <c r="J162">
        <v>9178845807</v>
      </c>
      <c r="K162">
        <v>7137337440</v>
      </c>
      <c r="L162" s="24" t="s">
        <v>2192</v>
      </c>
      <c r="M162" t="s">
        <v>110</v>
      </c>
      <c r="N162" t="str">
        <f>VLOOKUP(درخواست[[#This Row],[کدکتاب]],کتاب[#All],4,FALSE)</f>
        <v>سایر</v>
      </c>
      <c r="O162">
        <f>VLOOKUP(درخواست[[#This Row],[کدکتاب]],کتاب[#All],3,FALSE)</f>
        <v>58000</v>
      </c>
      <c r="P162">
        <f>IF(درخواست[[#This Row],[ناشر]]="هاجر",VLOOKUP(درخواست[[#This Row],[استان]],تخفیف[#All],3,FALSE),VLOOKUP(درخواست[[#This Row],[استان]],تخفیف[#All],4,FALSE))</f>
        <v>0.25</v>
      </c>
      <c r="Q162">
        <f>درخواست[[#This Row],[پشت جلد]]*(1-درخواست[[#This Row],[تخفیف]])</f>
        <v>43500</v>
      </c>
      <c r="R162">
        <v>8</v>
      </c>
    </row>
    <row r="163" spans="1:18" x14ac:dyDescent="0.25">
      <c r="A163" s="24" t="s">
        <v>703</v>
      </c>
      <c r="B163" t="s">
        <v>139</v>
      </c>
      <c r="C163">
        <v>3141105115</v>
      </c>
      <c r="D163" s="21" t="str">
        <f>MID(درخواست[[#This Row],[کدمدرسه]],1,1)</f>
        <v>3</v>
      </c>
      <c r="E163" t="s">
        <v>12</v>
      </c>
      <c r="F163" t="s">
        <v>140</v>
      </c>
      <c r="G163" t="s">
        <v>141</v>
      </c>
      <c r="H163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63" t="s">
        <v>142</v>
      </c>
      <c r="J163">
        <v>9178845807</v>
      </c>
      <c r="K163">
        <v>7137337440</v>
      </c>
      <c r="L163" s="24" t="s">
        <v>2193</v>
      </c>
      <c r="M163" t="s">
        <v>111</v>
      </c>
      <c r="N163" t="str">
        <f>VLOOKUP(درخواست[[#This Row],[کدکتاب]],کتاب[#All],4,FALSE)</f>
        <v>سایر</v>
      </c>
      <c r="O163">
        <f>VLOOKUP(درخواست[[#This Row],[کدکتاب]],کتاب[#All],3,FALSE)</f>
        <v>880000</v>
      </c>
      <c r="P163">
        <f>IF(درخواست[[#This Row],[ناشر]]="هاجر",VLOOKUP(درخواست[[#This Row],[استان]],تخفیف[#All],3,FALSE),VLOOKUP(درخواست[[#This Row],[استان]],تخفیف[#All],4,FALSE))</f>
        <v>0.25</v>
      </c>
      <c r="Q163">
        <f>درخواست[[#This Row],[پشت جلد]]*(1-درخواست[[#This Row],[تخفیف]])</f>
        <v>660000</v>
      </c>
      <c r="R163">
        <v>10</v>
      </c>
    </row>
    <row r="164" spans="1:18" x14ac:dyDescent="0.25">
      <c r="A164" s="24" t="s">
        <v>704</v>
      </c>
      <c r="B164" t="s">
        <v>139</v>
      </c>
      <c r="C164">
        <v>3141105115</v>
      </c>
      <c r="D164" s="21" t="str">
        <f>MID(درخواست[[#This Row],[کدمدرسه]],1,1)</f>
        <v>3</v>
      </c>
      <c r="E164" t="s">
        <v>12</v>
      </c>
      <c r="F164" t="s">
        <v>140</v>
      </c>
      <c r="G164" t="s">
        <v>141</v>
      </c>
      <c r="H164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64" t="s">
        <v>142</v>
      </c>
      <c r="J164">
        <v>9178845807</v>
      </c>
      <c r="K164">
        <v>7137337440</v>
      </c>
      <c r="L164" s="24" t="s">
        <v>2194</v>
      </c>
      <c r="M164" t="s">
        <v>114</v>
      </c>
      <c r="N164" t="str">
        <f>VLOOKUP(درخواست[[#This Row],[کدکتاب]],کتاب[#All],4,FALSE)</f>
        <v>هاجر</v>
      </c>
      <c r="O164">
        <f>VLOOKUP(درخواست[[#This Row],[کدکتاب]],کتاب[#All],3,FALSE)</f>
        <v>270000</v>
      </c>
      <c r="P164">
        <f>IF(درخواست[[#This Row],[ناشر]]="هاجر",VLOOKUP(درخواست[[#This Row],[استان]],تخفیف[#All],3,FALSE),VLOOKUP(درخواست[[#This Row],[استان]],تخفیف[#All],4,FALSE))</f>
        <v>0.37</v>
      </c>
      <c r="Q164">
        <f>درخواست[[#This Row],[پشت جلد]]*(1-درخواست[[#This Row],[تخفیف]])</f>
        <v>170100</v>
      </c>
      <c r="R164">
        <v>38</v>
      </c>
    </row>
    <row r="165" spans="1:18" x14ac:dyDescent="0.25">
      <c r="A165" s="24" t="s">
        <v>705</v>
      </c>
      <c r="B165" t="s">
        <v>139</v>
      </c>
      <c r="C165">
        <v>3141105115</v>
      </c>
      <c r="D165" s="21" t="str">
        <f>MID(درخواست[[#This Row],[کدمدرسه]],1,1)</f>
        <v>3</v>
      </c>
      <c r="E165" t="s">
        <v>12</v>
      </c>
      <c r="F165" t="s">
        <v>140</v>
      </c>
      <c r="G165" t="s">
        <v>141</v>
      </c>
      <c r="H165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65" t="s">
        <v>142</v>
      </c>
      <c r="J165">
        <v>9178845807</v>
      </c>
      <c r="K165">
        <v>7137337440</v>
      </c>
      <c r="L165" s="24" t="s">
        <v>2202</v>
      </c>
      <c r="M165" t="s">
        <v>122</v>
      </c>
      <c r="N165" t="str">
        <f>VLOOKUP(درخواست[[#This Row],[کدکتاب]],کتاب[#All],4,FALSE)</f>
        <v>سایر</v>
      </c>
      <c r="O165">
        <f>VLOOKUP(درخواست[[#This Row],[کدکتاب]],کتاب[#All],3,FALSE)</f>
        <v>170000</v>
      </c>
      <c r="P165">
        <f>IF(درخواست[[#This Row],[ناشر]]="هاجر",VLOOKUP(درخواست[[#This Row],[استان]],تخفیف[#All],3,FALSE),VLOOKUP(درخواست[[#This Row],[استان]],تخفیف[#All],4,FALSE))</f>
        <v>0.25</v>
      </c>
      <c r="Q165">
        <f>درخواست[[#This Row],[پشت جلد]]*(1-درخواست[[#This Row],[تخفیف]])</f>
        <v>127500</v>
      </c>
      <c r="R165">
        <v>10</v>
      </c>
    </row>
    <row r="166" spans="1:18" x14ac:dyDescent="0.25">
      <c r="A166" s="24" t="s">
        <v>706</v>
      </c>
      <c r="B166" t="s">
        <v>139</v>
      </c>
      <c r="C166">
        <v>3141105115</v>
      </c>
      <c r="D166" s="21" t="str">
        <f>MID(درخواست[[#This Row],[کدمدرسه]],1,1)</f>
        <v>3</v>
      </c>
      <c r="E166" t="s">
        <v>12</v>
      </c>
      <c r="F166" t="s">
        <v>140</v>
      </c>
      <c r="G166" t="s">
        <v>141</v>
      </c>
      <c r="H166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66" t="s">
        <v>142</v>
      </c>
      <c r="J166">
        <v>9178845807</v>
      </c>
      <c r="K166">
        <v>7137337440</v>
      </c>
      <c r="L166" s="24" t="s">
        <v>2203</v>
      </c>
      <c r="M166" t="s">
        <v>123</v>
      </c>
      <c r="N166" t="str">
        <f>VLOOKUP(درخواست[[#This Row],[کدکتاب]],کتاب[#All],4,FALSE)</f>
        <v>هاجر</v>
      </c>
      <c r="O166">
        <f>VLOOKUP(درخواست[[#This Row],[کدکتاب]],کتاب[#All],3,FALSE)</f>
        <v>360000</v>
      </c>
      <c r="P166">
        <f>IF(درخواست[[#This Row],[ناشر]]="هاجر",VLOOKUP(درخواست[[#This Row],[استان]],تخفیف[#All],3,FALSE),VLOOKUP(درخواست[[#This Row],[استان]],تخفیف[#All],4,FALSE))</f>
        <v>0.37</v>
      </c>
      <c r="Q166">
        <f>درخواست[[#This Row],[پشت جلد]]*(1-درخواست[[#This Row],[تخفیف]])</f>
        <v>226800</v>
      </c>
      <c r="R166">
        <v>8</v>
      </c>
    </row>
    <row r="167" spans="1:18" x14ac:dyDescent="0.25">
      <c r="A167" s="24" t="s">
        <v>707</v>
      </c>
      <c r="B167" t="s">
        <v>139</v>
      </c>
      <c r="C167">
        <v>3141105115</v>
      </c>
      <c r="D167" s="21" t="str">
        <f>MID(درخواست[[#This Row],[کدمدرسه]],1,1)</f>
        <v>3</v>
      </c>
      <c r="E167" t="s">
        <v>12</v>
      </c>
      <c r="F167" t="s">
        <v>140</v>
      </c>
      <c r="G167" t="s">
        <v>141</v>
      </c>
      <c r="H167" t="str">
        <f>درخواست[[#This Row],[استان]]&amp;"/"&amp;درخواست[[#This Row],[شهر]]&amp;"/"&amp;درخواست[[#This Row],[مدرسه]]</f>
        <v>فارس/شیراز/مؤسسه آموزش عالی حوزوی ریحانة النبی(ص)</v>
      </c>
      <c r="I167" t="s">
        <v>142</v>
      </c>
      <c r="J167">
        <v>9178845807</v>
      </c>
      <c r="K167">
        <v>7137337440</v>
      </c>
      <c r="L167" s="24" t="s">
        <v>2205</v>
      </c>
      <c r="M167" t="s">
        <v>125</v>
      </c>
      <c r="N167" t="str">
        <f>VLOOKUP(درخواست[[#This Row],[کدکتاب]],کتاب[#All],4,FALSE)</f>
        <v>سایر</v>
      </c>
      <c r="O167">
        <f>VLOOKUP(درخواست[[#This Row],[کدکتاب]],کتاب[#All],3,FALSE)</f>
        <v>600000</v>
      </c>
      <c r="P167">
        <f>IF(درخواست[[#This Row],[ناشر]]="هاجر",VLOOKUP(درخواست[[#This Row],[استان]],تخفیف[#All],3,FALSE),VLOOKUP(درخواست[[#This Row],[استان]],تخفیف[#All],4,FALSE))</f>
        <v>0.25</v>
      </c>
      <c r="Q167">
        <f>درخواست[[#This Row],[پشت جلد]]*(1-درخواست[[#This Row],[تخفیف]])</f>
        <v>450000</v>
      </c>
      <c r="R167">
        <v>12</v>
      </c>
    </row>
    <row r="168" spans="1:18" x14ac:dyDescent="0.25">
      <c r="A168" s="24" t="s">
        <v>708</v>
      </c>
      <c r="B168" t="s">
        <v>143</v>
      </c>
      <c r="C168">
        <v>3020103190</v>
      </c>
      <c r="D168" s="21" t="str">
        <f>MID(درخواست[[#This Row],[کدمدرسه]],1,1)</f>
        <v>3</v>
      </c>
      <c r="E168" t="s">
        <v>144</v>
      </c>
      <c r="F168" t="s">
        <v>145</v>
      </c>
      <c r="G168" t="s">
        <v>146</v>
      </c>
      <c r="H168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68" t="s">
        <v>147</v>
      </c>
      <c r="J168">
        <v>9143409670</v>
      </c>
      <c r="K168">
        <v>4432233445</v>
      </c>
      <c r="L168" s="24" t="s">
        <v>2101</v>
      </c>
      <c r="M168" t="s">
        <v>18</v>
      </c>
      <c r="N168" t="str">
        <f>VLOOKUP(درخواست[[#This Row],[کدکتاب]],کتاب[#All],4,FALSE)</f>
        <v>سایر</v>
      </c>
      <c r="O168">
        <f>VLOOKUP(درخواست[[#This Row],[کدکتاب]],کتاب[#All],3,FALSE)</f>
        <v>180000</v>
      </c>
      <c r="P168">
        <f>IF(درخواست[[#This Row],[ناشر]]="هاجر",VLOOKUP(درخواست[[#This Row],[استان]],تخفیف[#All],3,FALSE),VLOOKUP(درخواست[[#This Row],[استان]],تخفیف[#All],4,FALSE))</f>
        <v>0.35</v>
      </c>
      <c r="Q168">
        <f>درخواست[[#This Row],[پشت جلد]]*(1-درخواست[[#This Row],[تخفیف]])</f>
        <v>117000</v>
      </c>
      <c r="R168">
        <v>2</v>
      </c>
    </row>
    <row r="169" spans="1:18" x14ac:dyDescent="0.25">
      <c r="A169" s="24" t="s">
        <v>709</v>
      </c>
      <c r="B169" t="s">
        <v>143</v>
      </c>
      <c r="C169">
        <v>3020103190</v>
      </c>
      <c r="D169" s="21" t="str">
        <f>MID(درخواست[[#This Row],[کدمدرسه]],1,1)</f>
        <v>3</v>
      </c>
      <c r="E169" t="s">
        <v>144</v>
      </c>
      <c r="F169" t="s">
        <v>145</v>
      </c>
      <c r="G169" t="s">
        <v>146</v>
      </c>
      <c r="H169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69" t="s">
        <v>147</v>
      </c>
      <c r="J169">
        <v>9143409670</v>
      </c>
      <c r="K169">
        <v>4432233445</v>
      </c>
      <c r="L169" s="24" t="s">
        <v>2102</v>
      </c>
      <c r="M169" t="s">
        <v>19</v>
      </c>
      <c r="N169" t="str">
        <f>VLOOKUP(درخواست[[#This Row],[کدکتاب]],کتاب[#All],4,FALSE)</f>
        <v>سایر</v>
      </c>
      <c r="O169">
        <f>VLOOKUP(درخواست[[#This Row],[کدکتاب]],کتاب[#All],3,FALSE)</f>
        <v>650000</v>
      </c>
      <c r="P169">
        <f>IF(درخواست[[#This Row],[ناشر]]="هاجر",VLOOKUP(درخواست[[#This Row],[استان]],تخفیف[#All],3,FALSE),VLOOKUP(درخواست[[#This Row],[استان]],تخفیف[#All],4,FALSE))</f>
        <v>0.35</v>
      </c>
      <c r="Q169">
        <f>درخواست[[#This Row],[پشت جلد]]*(1-درخواست[[#This Row],[تخفیف]])</f>
        <v>422500</v>
      </c>
      <c r="R169">
        <v>2</v>
      </c>
    </row>
    <row r="170" spans="1:18" x14ac:dyDescent="0.25">
      <c r="A170" s="24" t="s">
        <v>710</v>
      </c>
      <c r="B170" t="s">
        <v>143</v>
      </c>
      <c r="C170">
        <v>3020103190</v>
      </c>
      <c r="D170" s="21" t="str">
        <f>MID(درخواست[[#This Row],[کدمدرسه]],1,1)</f>
        <v>3</v>
      </c>
      <c r="E170" t="s">
        <v>144</v>
      </c>
      <c r="F170" t="s">
        <v>145</v>
      </c>
      <c r="G170" t="s">
        <v>146</v>
      </c>
      <c r="H170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70" t="s">
        <v>147</v>
      </c>
      <c r="J170">
        <v>9143409670</v>
      </c>
      <c r="K170">
        <v>4432233445</v>
      </c>
      <c r="L170" s="24" t="s">
        <v>2104</v>
      </c>
      <c r="M170" t="s">
        <v>21</v>
      </c>
      <c r="N170" t="str">
        <f>VLOOKUP(درخواست[[#This Row],[کدکتاب]],کتاب[#All],4,FALSE)</f>
        <v>سایر</v>
      </c>
      <c r="O170">
        <f>VLOOKUP(درخواست[[#This Row],[کدکتاب]],کتاب[#All],3,FALSE)</f>
        <v>900000</v>
      </c>
      <c r="P170">
        <f>IF(درخواست[[#This Row],[ناشر]]="هاجر",VLOOKUP(درخواست[[#This Row],[استان]],تخفیف[#All],3,FALSE),VLOOKUP(درخواست[[#This Row],[استان]],تخفیف[#All],4,FALSE))</f>
        <v>0.35</v>
      </c>
      <c r="Q170">
        <f>درخواست[[#This Row],[پشت جلد]]*(1-درخواست[[#This Row],[تخفیف]])</f>
        <v>585000</v>
      </c>
      <c r="R170">
        <v>20</v>
      </c>
    </row>
    <row r="171" spans="1:18" x14ac:dyDescent="0.25">
      <c r="A171" s="24" t="s">
        <v>711</v>
      </c>
      <c r="B171" t="s">
        <v>143</v>
      </c>
      <c r="C171">
        <v>3020103190</v>
      </c>
      <c r="D171" s="21" t="str">
        <f>MID(درخواست[[#This Row],[کدمدرسه]],1,1)</f>
        <v>3</v>
      </c>
      <c r="E171" t="s">
        <v>144</v>
      </c>
      <c r="F171" t="s">
        <v>145</v>
      </c>
      <c r="G171" t="s">
        <v>146</v>
      </c>
      <c r="H171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71" t="s">
        <v>147</v>
      </c>
      <c r="J171">
        <v>9143409670</v>
      </c>
      <c r="K171">
        <v>4432233445</v>
      </c>
      <c r="L171" s="24" t="s">
        <v>2116</v>
      </c>
      <c r="M171" t="s">
        <v>28</v>
      </c>
      <c r="N171" t="str">
        <f>VLOOKUP(درخواست[[#This Row],[کدکتاب]],کتاب[#All],4,FALSE)</f>
        <v>سایر</v>
      </c>
      <c r="O171">
        <f>VLOOKUP(درخواست[[#This Row],[کدکتاب]],کتاب[#All],3,FALSE)</f>
        <v>200000</v>
      </c>
      <c r="P171">
        <f>IF(درخواست[[#This Row],[ناشر]]="هاجر",VLOOKUP(درخواست[[#This Row],[استان]],تخفیف[#All],3,FALSE),VLOOKUP(درخواست[[#This Row],[استان]],تخفیف[#All],4,FALSE))</f>
        <v>0.35</v>
      </c>
      <c r="Q171">
        <f>درخواست[[#This Row],[پشت جلد]]*(1-درخواست[[#This Row],[تخفیف]])</f>
        <v>130000</v>
      </c>
      <c r="R171">
        <v>2</v>
      </c>
    </row>
    <row r="172" spans="1:18" x14ac:dyDescent="0.25">
      <c r="A172" s="24" t="s">
        <v>712</v>
      </c>
      <c r="B172" t="s">
        <v>143</v>
      </c>
      <c r="C172">
        <v>3020103190</v>
      </c>
      <c r="D172" s="21" t="str">
        <f>MID(درخواست[[#This Row],[کدمدرسه]],1,1)</f>
        <v>3</v>
      </c>
      <c r="E172" t="s">
        <v>144</v>
      </c>
      <c r="F172" t="s">
        <v>145</v>
      </c>
      <c r="G172" t="s">
        <v>146</v>
      </c>
      <c r="H172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72" t="s">
        <v>147</v>
      </c>
      <c r="J172">
        <v>9143409670</v>
      </c>
      <c r="K172">
        <v>4432233445</v>
      </c>
      <c r="L172" s="24" t="s">
        <v>2115</v>
      </c>
      <c r="M172" t="s">
        <v>32</v>
      </c>
      <c r="N172" t="str">
        <f>VLOOKUP(درخواست[[#This Row],[کدکتاب]],کتاب[#All],4,FALSE)</f>
        <v>سایر</v>
      </c>
      <c r="O172">
        <f>VLOOKUP(درخواست[[#This Row],[کدکتاب]],کتاب[#All],3,FALSE)</f>
        <v>250000</v>
      </c>
      <c r="P172">
        <f>IF(درخواست[[#This Row],[ناشر]]="هاجر",VLOOKUP(درخواست[[#This Row],[استان]],تخفیف[#All],3,FALSE),VLOOKUP(درخواست[[#This Row],[استان]],تخفیف[#All],4,FALSE))</f>
        <v>0.35</v>
      </c>
      <c r="Q172">
        <f>درخواست[[#This Row],[پشت جلد]]*(1-درخواست[[#This Row],[تخفیف]])</f>
        <v>162500</v>
      </c>
      <c r="R172">
        <v>2</v>
      </c>
    </row>
    <row r="173" spans="1:18" x14ac:dyDescent="0.25">
      <c r="A173" s="24" t="s">
        <v>713</v>
      </c>
      <c r="B173" t="s">
        <v>143</v>
      </c>
      <c r="C173">
        <v>3020103190</v>
      </c>
      <c r="D173" s="21" t="str">
        <f>MID(درخواست[[#This Row],[کدمدرسه]],1,1)</f>
        <v>3</v>
      </c>
      <c r="E173" t="s">
        <v>144</v>
      </c>
      <c r="F173" t="s">
        <v>145</v>
      </c>
      <c r="G173" t="s">
        <v>146</v>
      </c>
      <c r="H173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73" t="s">
        <v>147</v>
      </c>
      <c r="J173">
        <v>9143409670</v>
      </c>
      <c r="K173">
        <v>4432233445</v>
      </c>
      <c r="L173" s="24" t="s">
        <v>2118</v>
      </c>
      <c r="M173" t="s">
        <v>34</v>
      </c>
      <c r="N173" t="str">
        <f>VLOOKUP(درخواست[[#This Row],[کدکتاب]],کتاب[#All],4,FALSE)</f>
        <v>سایر</v>
      </c>
      <c r="O173">
        <f>VLOOKUP(درخواست[[#This Row],[کدکتاب]],کتاب[#All],3,FALSE)</f>
        <v>0</v>
      </c>
      <c r="P173">
        <f>IF(درخواست[[#This Row],[ناشر]]="هاجر",VLOOKUP(درخواست[[#This Row],[استان]],تخفیف[#All],3,FALSE),VLOOKUP(درخواست[[#This Row],[استان]],تخفیف[#All],4,FALSE))</f>
        <v>0.35</v>
      </c>
      <c r="Q173">
        <f>درخواست[[#This Row],[پشت جلد]]*(1-درخواست[[#This Row],[تخفیف]])</f>
        <v>0</v>
      </c>
      <c r="R173">
        <v>2</v>
      </c>
    </row>
    <row r="174" spans="1:18" x14ac:dyDescent="0.25">
      <c r="A174" s="24" t="s">
        <v>714</v>
      </c>
      <c r="B174" t="s">
        <v>143</v>
      </c>
      <c r="C174">
        <v>3020103190</v>
      </c>
      <c r="D174" s="21" t="str">
        <f>MID(درخواست[[#This Row],[کدمدرسه]],1,1)</f>
        <v>3</v>
      </c>
      <c r="E174" t="s">
        <v>144</v>
      </c>
      <c r="F174" t="s">
        <v>145</v>
      </c>
      <c r="G174" t="s">
        <v>146</v>
      </c>
      <c r="H174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74" t="s">
        <v>147</v>
      </c>
      <c r="J174">
        <v>9143409670</v>
      </c>
      <c r="K174">
        <v>4432233445</v>
      </c>
      <c r="L174" s="24" t="s">
        <v>2119</v>
      </c>
      <c r="M174" t="s">
        <v>35</v>
      </c>
      <c r="N174" t="str">
        <f>VLOOKUP(درخواست[[#This Row],[کدکتاب]],کتاب[#All],4,FALSE)</f>
        <v>سایر</v>
      </c>
      <c r="O174">
        <f>VLOOKUP(درخواست[[#This Row],[کدکتاب]],کتاب[#All],3,FALSE)</f>
        <v>0</v>
      </c>
      <c r="P174">
        <f>IF(درخواست[[#This Row],[ناشر]]="هاجر",VLOOKUP(درخواست[[#This Row],[استان]],تخفیف[#All],3,FALSE),VLOOKUP(درخواست[[#This Row],[استان]],تخفیف[#All],4,FALSE))</f>
        <v>0.35</v>
      </c>
      <c r="Q174">
        <f>درخواست[[#This Row],[پشت جلد]]*(1-درخواست[[#This Row],[تخفیف]])</f>
        <v>0</v>
      </c>
      <c r="R174">
        <v>2</v>
      </c>
    </row>
    <row r="175" spans="1:18" x14ac:dyDescent="0.25">
      <c r="A175" s="24" t="s">
        <v>715</v>
      </c>
      <c r="B175" t="s">
        <v>143</v>
      </c>
      <c r="C175">
        <v>3020103190</v>
      </c>
      <c r="D175" s="21" t="str">
        <f>MID(درخواست[[#This Row],[کدمدرسه]],1,1)</f>
        <v>3</v>
      </c>
      <c r="E175" t="s">
        <v>144</v>
      </c>
      <c r="F175" t="s">
        <v>145</v>
      </c>
      <c r="G175" t="s">
        <v>146</v>
      </c>
      <c r="H175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75" t="s">
        <v>147</v>
      </c>
      <c r="J175">
        <v>9143409670</v>
      </c>
      <c r="K175">
        <v>4432233445</v>
      </c>
      <c r="L175" s="24" t="s">
        <v>2121</v>
      </c>
      <c r="M175" t="s">
        <v>37</v>
      </c>
      <c r="N175" t="str">
        <f>VLOOKUP(درخواست[[#This Row],[کدکتاب]],کتاب[#All],4,FALSE)</f>
        <v>سایر</v>
      </c>
      <c r="O175">
        <f>VLOOKUP(درخواست[[#This Row],[کدکتاب]],کتاب[#All],3,FALSE)</f>
        <v>220000</v>
      </c>
      <c r="P175">
        <f>IF(درخواست[[#This Row],[ناشر]]="هاجر",VLOOKUP(درخواست[[#This Row],[استان]],تخفیف[#All],3,FALSE),VLOOKUP(درخواست[[#This Row],[استان]],تخفیف[#All],4,FALSE))</f>
        <v>0.35</v>
      </c>
      <c r="Q175">
        <f>درخواست[[#This Row],[پشت جلد]]*(1-درخواست[[#This Row],[تخفیف]])</f>
        <v>143000</v>
      </c>
      <c r="R175">
        <v>2</v>
      </c>
    </row>
    <row r="176" spans="1:18" x14ac:dyDescent="0.25">
      <c r="A176" s="24" t="s">
        <v>716</v>
      </c>
      <c r="B176" t="s">
        <v>143</v>
      </c>
      <c r="C176">
        <v>3020103190</v>
      </c>
      <c r="D176" s="21" t="str">
        <f>MID(درخواست[[#This Row],[کدمدرسه]],1,1)</f>
        <v>3</v>
      </c>
      <c r="E176" t="s">
        <v>144</v>
      </c>
      <c r="F176" t="s">
        <v>145</v>
      </c>
      <c r="G176" t="s">
        <v>146</v>
      </c>
      <c r="H176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76" t="s">
        <v>147</v>
      </c>
      <c r="J176">
        <v>9143409670</v>
      </c>
      <c r="K176">
        <v>4432233445</v>
      </c>
      <c r="L176" s="24" t="s">
        <v>2123</v>
      </c>
      <c r="M176" t="s">
        <v>40</v>
      </c>
      <c r="N176" t="str">
        <f>VLOOKUP(درخواست[[#This Row],[کدکتاب]],کتاب[#All],4,FALSE)</f>
        <v>سایر</v>
      </c>
      <c r="O176">
        <f>VLOOKUP(درخواست[[#This Row],[کدکتاب]],کتاب[#All],3,FALSE)</f>
        <v>0</v>
      </c>
      <c r="P176">
        <f>IF(درخواست[[#This Row],[ناشر]]="هاجر",VLOOKUP(درخواست[[#This Row],[استان]],تخفیف[#All],3,FALSE),VLOOKUP(درخواست[[#This Row],[استان]],تخفیف[#All],4,FALSE))</f>
        <v>0.35</v>
      </c>
      <c r="Q176">
        <f>درخواست[[#This Row],[پشت جلد]]*(1-درخواست[[#This Row],[تخفیف]])</f>
        <v>0</v>
      </c>
      <c r="R176">
        <v>2</v>
      </c>
    </row>
    <row r="177" spans="1:18" x14ac:dyDescent="0.25">
      <c r="A177" s="24" t="s">
        <v>717</v>
      </c>
      <c r="B177" t="s">
        <v>143</v>
      </c>
      <c r="C177">
        <v>3020103190</v>
      </c>
      <c r="D177" s="21" t="str">
        <f>MID(درخواست[[#This Row],[کدمدرسه]],1,1)</f>
        <v>3</v>
      </c>
      <c r="E177" t="s">
        <v>144</v>
      </c>
      <c r="F177" t="s">
        <v>145</v>
      </c>
      <c r="G177" t="s">
        <v>146</v>
      </c>
      <c r="H177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77" t="s">
        <v>147</v>
      </c>
      <c r="J177">
        <v>9143409670</v>
      </c>
      <c r="K177">
        <v>4432233445</v>
      </c>
      <c r="L177" s="24" t="s">
        <v>2124</v>
      </c>
      <c r="M177" t="s">
        <v>41</v>
      </c>
      <c r="N177" t="str">
        <f>VLOOKUP(درخواست[[#This Row],[کدکتاب]],کتاب[#All],4,FALSE)</f>
        <v>سایر</v>
      </c>
      <c r="O177">
        <f>VLOOKUP(درخواست[[#This Row],[کدکتاب]],کتاب[#All],3,FALSE)</f>
        <v>390000</v>
      </c>
      <c r="P177">
        <f>IF(درخواست[[#This Row],[ناشر]]="هاجر",VLOOKUP(درخواست[[#This Row],[استان]],تخفیف[#All],3,FALSE),VLOOKUP(درخواست[[#This Row],[استان]],تخفیف[#All],4,FALSE))</f>
        <v>0.35</v>
      </c>
      <c r="Q177">
        <f>درخواست[[#This Row],[پشت جلد]]*(1-درخواست[[#This Row],[تخفیف]])</f>
        <v>253500</v>
      </c>
      <c r="R177">
        <v>2</v>
      </c>
    </row>
    <row r="178" spans="1:18" x14ac:dyDescent="0.25">
      <c r="A178" s="24" t="s">
        <v>718</v>
      </c>
      <c r="B178" t="s">
        <v>143</v>
      </c>
      <c r="C178">
        <v>3020103190</v>
      </c>
      <c r="D178" s="21" t="str">
        <f>MID(درخواست[[#This Row],[کدمدرسه]],1,1)</f>
        <v>3</v>
      </c>
      <c r="E178" t="s">
        <v>144</v>
      </c>
      <c r="F178" t="s">
        <v>145</v>
      </c>
      <c r="G178" t="s">
        <v>146</v>
      </c>
      <c r="H178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78" t="s">
        <v>147</v>
      </c>
      <c r="J178">
        <v>9143409670</v>
      </c>
      <c r="K178">
        <v>4432233445</v>
      </c>
      <c r="L178" s="24" t="s">
        <v>2131</v>
      </c>
      <c r="M178" t="s">
        <v>45</v>
      </c>
      <c r="N178" t="str">
        <f>VLOOKUP(درخواست[[#This Row],[کدکتاب]],کتاب[#All],4,FALSE)</f>
        <v>سایر</v>
      </c>
      <c r="O178">
        <f>VLOOKUP(درخواست[[#This Row],[کدکتاب]],کتاب[#All],3,FALSE)</f>
        <v>260000</v>
      </c>
      <c r="P178">
        <f>IF(درخواست[[#This Row],[ناشر]]="هاجر",VLOOKUP(درخواست[[#This Row],[استان]],تخفیف[#All],3,FALSE),VLOOKUP(درخواست[[#This Row],[استان]],تخفیف[#All],4,FALSE))</f>
        <v>0.35</v>
      </c>
      <c r="Q178">
        <f>درخواست[[#This Row],[پشت جلد]]*(1-درخواست[[#This Row],[تخفیف]])</f>
        <v>169000</v>
      </c>
      <c r="R178">
        <v>2</v>
      </c>
    </row>
    <row r="179" spans="1:18" x14ac:dyDescent="0.25">
      <c r="A179" s="24" t="s">
        <v>719</v>
      </c>
      <c r="B179" t="s">
        <v>143</v>
      </c>
      <c r="C179">
        <v>3020103190</v>
      </c>
      <c r="D179" s="21" t="str">
        <f>MID(درخواست[[#This Row],[کدمدرسه]],1,1)</f>
        <v>3</v>
      </c>
      <c r="E179" t="s">
        <v>144</v>
      </c>
      <c r="F179" t="s">
        <v>145</v>
      </c>
      <c r="G179" t="s">
        <v>146</v>
      </c>
      <c r="H179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79" t="s">
        <v>147</v>
      </c>
      <c r="J179">
        <v>9143409670</v>
      </c>
      <c r="K179">
        <v>4432233445</v>
      </c>
      <c r="L179" s="24" t="s">
        <v>2125</v>
      </c>
      <c r="M179" t="s">
        <v>47</v>
      </c>
      <c r="N179" t="str">
        <f>VLOOKUP(درخواست[[#This Row],[کدکتاب]],کتاب[#All],4,FALSE)</f>
        <v>سایر</v>
      </c>
      <c r="O179">
        <f>VLOOKUP(درخواست[[#This Row],[کدکتاب]],کتاب[#All],3,FALSE)</f>
        <v>390000</v>
      </c>
      <c r="P179">
        <f>IF(درخواست[[#This Row],[ناشر]]="هاجر",VLOOKUP(درخواست[[#This Row],[استان]],تخفیف[#All],3,FALSE),VLOOKUP(درخواست[[#This Row],[استان]],تخفیف[#All],4,FALSE))</f>
        <v>0.35</v>
      </c>
      <c r="Q179">
        <f>درخواست[[#This Row],[پشت جلد]]*(1-درخواست[[#This Row],[تخفیف]])</f>
        <v>253500</v>
      </c>
      <c r="R179">
        <v>2</v>
      </c>
    </row>
    <row r="180" spans="1:18" x14ac:dyDescent="0.25">
      <c r="A180" s="24" t="s">
        <v>720</v>
      </c>
      <c r="B180" t="s">
        <v>143</v>
      </c>
      <c r="C180">
        <v>3020103190</v>
      </c>
      <c r="D180" s="21" t="str">
        <f>MID(درخواست[[#This Row],[کدمدرسه]],1,1)</f>
        <v>3</v>
      </c>
      <c r="E180" t="s">
        <v>144</v>
      </c>
      <c r="F180" t="s">
        <v>145</v>
      </c>
      <c r="G180" t="s">
        <v>146</v>
      </c>
      <c r="H180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80" t="s">
        <v>147</v>
      </c>
      <c r="J180">
        <v>9143409670</v>
      </c>
      <c r="K180">
        <v>4432233445</v>
      </c>
      <c r="L180" s="24" t="s">
        <v>2210</v>
      </c>
      <c r="M180" t="s">
        <v>48</v>
      </c>
      <c r="N180" t="str">
        <f>VLOOKUP(درخواست[[#This Row],[کدکتاب]],کتاب[#All],4,FALSE)</f>
        <v>هاجر</v>
      </c>
      <c r="O180">
        <f>VLOOKUP(درخواست[[#This Row],[کدکتاب]],کتاب[#All],3,FALSE)</f>
        <v>0</v>
      </c>
      <c r="P180">
        <f>IF(درخواست[[#This Row],[ناشر]]="هاجر",VLOOKUP(درخواست[[#This Row],[استان]],تخفیف[#All],3,FALSE),VLOOKUP(درخواست[[#This Row],[استان]],تخفیف[#All],4,FALSE))</f>
        <v>0.65</v>
      </c>
      <c r="Q180">
        <f>درخواست[[#This Row],[پشت جلد]]*(1-درخواست[[#This Row],[تخفیف]])</f>
        <v>0</v>
      </c>
      <c r="R180">
        <v>2</v>
      </c>
    </row>
    <row r="181" spans="1:18" x14ac:dyDescent="0.25">
      <c r="A181" s="24" t="s">
        <v>721</v>
      </c>
      <c r="B181" t="s">
        <v>143</v>
      </c>
      <c r="C181">
        <v>3020103190</v>
      </c>
      <c r="D181" s="21" t="str">
        <f>MID(درخواست[[#This Row],[کدمدرسه]],1,1)</f>
        <v>3</v>
      </c>
      <c r="E181" t="s">
        <v>144</v>
      </c>
      <c r="F181" t="s">
        <v>145</v>
      </c>
      <c r="G181" t="s">
        <v>146</v>
      </c>
      <c r="H181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81" t="s">
        <v>147</v>
      </c>
      <c r="J181">
        <v>9143409670</v>
      </c>
      <c r="K181">
        <v>4432233445</v>
      </c>
      <c r="L181" s="24" t="s">
        <v>2134</v>
      </c>
      <c r="M181" t="s">
        <v>53</v>
      </c>
      <c r="N181" t="str">
        <f>VLOOKUP(درخواست[[#This Row],[کدکتاب]],کتاب[#All],4,FALSE)</f>
        <v>سایر</v>
      </c>
      <c r="O181">
        <f>VLOOKUP(درخواست[[#This Row],[کدکتاب]],کتاب[#All],3,FALSE)</f>
        <v>233000</v>
      </c>
      <c r="P181">
        <f>IF(درخواست[[#This Row],[ناشر]]="هاجر",VLOOKUP(درخواست[[#This Row],[استان]],تخفیف[#All],3,FALSE),VLOOKUP(درخواست[[#This Row],[استان]],تخفیف[#All],4,FALSE))</f>
        <v>0.35</v>
      </c>
      <c r="Q181">
        <f>درخواست[[#This Row],[پشت جلد]]*(1-درخواست[[#This Row],[تخفیف]])</f>
        <v>151450</v>
      </c>
      <c r="R181">
        <v>17</v>
      </c>
    </row>
    <row r="182" spans="1:18" x14ac:dyDescent="0.25">
      <c r="A182" s="24" t="s">
        <v>722</v>
      </c>
      <c r="B182" t="s">
        <v>143</v>
      </c>
      <c r="C182">
        <v>3020103190</v>
      </c>
      <c r="D182" s="21" t="str">
        <f>MID(درخواست[[#This Row],[کدمدرسه]],1,1)</f>
        <v>3</v>
      </c>
      <c r="E182" t="s">
        <v>144</v>
      </c>
      <c r="F182" t="s">
        <v>145</v>
      </c>
      <c r="G182" t="s">
        <v>146</v>
      </c>
      <c r="H182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82" t="s">
        <v>147</v>
      </c>
      <c r="J182">
        <v>9143409670</v>
      </c>
      <c r="K182">
        <v>4432233445</v>
      </c>
      <c r="L182" s="24" t="s">
        <v>2135</v>
      </c>
      <c r="M182" t="s">
        <v>54</v>
      </c>
      <c r="N182" t="str">
        <f>VLOOKUP(درخواست[[#This Row],[کدکتاب]],کتاب[#All],4,FALSE)</f>
        <v>سایر</v>
      </c>
      <c r="O182">
        <f>VLOOKUP(درخواست[[#This Row],[کدکتاب]],کتاب[#All],3,FALSE)</f>
        <v>600000</v>
      </c>
      <c r="P182">
        <f>IF(درخواست[[#This Row],[ناشر]]="هاجر",VLOOKUP(درخواست[[#This Row],[استان]],تخفیف[#All],3,FALSE),VLOOKUP(درخواست[[#This Row],[استان]],تخفیف[#All],4,FALSE))</f>
        <v>0.35</v>
      </c>
      <c r="Q182">
        <f>درخواست[[#This Row],[پشت جلد]]*(1-درخواست[[#This Row],[تخفیف]])</f>
        <v>390000</v>
      </c>
      <c r="R182">
        <v>16</v>
      </c>
    </row>
    <row r="183" spans="1:18" x14ac:dyDescent="0.25">
      <c r="A183" s="24" t="s">
        <v>723</v>
      </c>
      <c r="B183" t="s">
        <v>143</v>
      </c>
      <c r="C183">
        <v>3020103190</v>
      </c>
      <c r="D183" s="21" t="str">
        <f>MID(درخواست[[#This Row],[کدمدرسه]],1,1)</f>
        <v>3</v>
      </c>
      <c r="E183" t="s">
        <v>144</v>
      </c>
      <c r="F183" t="s">
        <v>145</v>
      </c>
      <c r="G183" t="s">
        <v>146</v>
      </c>
      <c r="H183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83" t="s">
        <v>147</v>
      </c>
      <c r="J183">
        <v>9143409670</v>
      </c>
      <c r="K183">
        <v>4432233445</v>
      </c>
      <c r="L183" s="24" t="s">
        <v>2136</v>
      </c>
      <c r="M183" t="s">
        <v>55</v>
      </c>
      <c r="N183" t="str">
        <f>VLOOKUP(درخواست[[#This Row],[کدکتاب]],کتاب[#All],4,FALSE)</f>
        <v>سایر</v>
      </c>
      <c r="O183">
        <f>VLOOKUP(درخواست[[#This Row],[کدکتاب]],کتاب[#All],3,FALSE)</f>
        <v>200000</v>
      </c>
      <c r="P183">
        <f>IF(درخواست[[#This Row],[ناشر]]="هاجر",VLOOKUP(درخواست[[#This Row],[استان]],تخفیف[#All],3,FALSE),VLOOKUP(درخواست[[#This Row],[استان]],تخفیف[#All],4,FALSE))</f>
        <v>0.35</v>
      </c>
      <c r="Q183">
        <f>درخواست[[#This Row],[پشت جلد]]*(1-درخواست[[#This Row],[تخفیف]])</f>
        <v>130000</v>
      </c>
      <c r="R183">
        <v>2</v>
      </c>
    </row>
    <row r="184" spans="1:18" x14ac:dyDescent="0.25">
      <c r="A184" s="24" t="s">
        <v>724</v>
      </c>
      <c r="B184" t="s">
        <v>143</v>
      </c>
      <c r="C184">
        <v>3020103190</v>
      </c>
      <c r="D184" s="21" t="str">
        <f>MID(درخواست[[#This Row],[کدمدرسه]],1,1)</f>
        <v>3</v>
      </c>
      <c r="E184" t="s">
        <v>144</v>
      </c>
      <c r="F184" t="s">
        <v>145</v>
      </c>
      <c r="G184" t="s">
        <v>146</v>
      </c>
      <c r="H184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84" t="s">
        <v>147</v>
      </c>
      <c r="J184">
        <v>9143409670</v>
      </c>
      <c r="K184">
        <v>4432233445</v>
      </c>
      <c r="L184" s="24" t="s">
        <v>2141</v>
      </c>
      <c r="M184" t="s">
        <v>60</v>
      </c>
      <c r="N184" t="str">
        <f>VLOOKUP(درخواست[[#This Row],[کدکتاب]],کتاب[#All],4,FALSE)</f>
        <v>سایر</v>
      </c>
      <c r="O184">
        <f>VLOOKUP(درخواست[[#This Row],[کدکتاب]],کتاب[#All],3,FALSE)</f>
        <v>350000</v>
      </c>
      <c r="P184">
        <f>IF(درخواست[[#This Row],[ناشر]]="هاجر",VLOOKUP(درخواست[[#This Row],[استان]],تخفیف[#All],3,FALSE),VLOOKUP(درخواست[[#This Row],[استان]],تخفیف[#All],4,FALSE))</f>
        <v>0.35</v>
      </c>
      <c r="Q184">
        <f>درخواست[[#This Row],[پشت جلد]]*(1-درخواست[[#This Row],[تخفیف]])</f>
        <v>227500</v>
      </c>
      <c r="R184">
        <v>2</v>
      </c>
    </row>
    <row r="185" spans="1:18" x14ac:dyDescent="0.25">
      <c r="A185" s="24" t="s">
        <v>725</v>
      </c>
      <c r="B185" t="s">
        <v>143</v>
      </c>
      <c r="C185">
        <v>3020103190</v>
      </c>
      <c r="D185" s="21" t="str">
        <f>MID(درخواست[[#This Row],[کدمدرسه]],1,1)</f>
        <v>3</v>
      </c>
      <c r="E185" t="s">
        <v>144</v>
      </c>
      <c r="F185" t="s">
        <v>145</v>
      </c>
      <c r="G185" t="s">
        <v>146</v>
      </c>
      <c r="H185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85" t="s">
        <v>147</v>
      </c>
      <c r="J185">
        <v>9143409670</v>
      </c>
      <c r="K185">
        <v>4432233445</v>
      </c>
      <c r="L185" s="24" t="s">
        <v>2145</v>
      </c>
      <c r="M185" t="s">
        <v>64</v>
      </c>
      <c r="N185" t="str">
        <f>VLOOKUP(درخواست[[#This Row],[کدکتاب]],کتاب[#All],4,FALSE)</f>
        <v>سایر</v>
      </c>
      <c r="O185">
        <f>VLOOKUP(درخواست[[#This Row],[کدکتاب]],کتاب[#All],3,FALSE)</f>
        <v>620000</v>
      </c>
      <c r="P185">
        <f>IF(درخواست[[#This Row],[ناشر]]="هاجر",VLOOKUP(درخواست[[#This Row],[استان]],تخفیف[#All],3,FALSE),VLOOKUP(درخواست[[#This Row],[استان]],تخفیف[#All],4,FALSE))</f>
        <v>0.35</v>
      </c>
      <c r="Q185">
        <f>درخواست[[#This Row],[پشت جلد]]*(1-درخواست[[#This Row],[تخفیف]])</f>
        <v>403000</v>
      </c>
      <c r="R185">
        <v>2</v>
      </c>
    </row>
    <row r="186" spans="1:18" x14ac:dyDescent="0.25">
      <c r="A186" s="24" t="s">
        <v>726</v>
      </c>
      <c r="B186" t="s">
        <v>143</v>
      </c>
      <c r="C186">
        <v>3020103190</v>
      </c>
      <c r="D186" s="21" t="str">
        <f>MID(درخواست[[#This Row],[کدمدرسه]],1,1)</f>
        <v>3</v>
      </c>
      <c r="E186" t="s">
        <v>144</v>
      </c>
      <c r="F186" t="s">
        <v>145</v>
      </c>
      <c r="G186" t="s">
        <v>146</v>
      </c>
      <c r="H186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86" t="s">
        <v>147</v>
      </c>
      <c r="J186">
        <v>9143409670</v>
      </c>
      <c r="K186">
        <v>4432233445</v>
      </c>
      <c r="L186" s="24" t="s">
        <v>2146</v>
      </c>
      <c r="M186" t="s">
        <v>65</v>
      </c>
      <c r="N186" t="str">
        <f>VLOOKUP(درخواست[[#This Row],[کدکتاب]],کتاب[#All],4,FALSE)</f>
        <v>سایر</v>
      </c>
      <c r="O186">
        <f>VLOOKUP(درخواست[[#This Row],[کدکتاب]],کتاب[#All],3,FALSE)</f>
        <v>240000</v>
      </c>
      <c r="P186">
        <f>IF(درخواست[[#This Row],[ناشر]]="هاجر",VLOOKUP(درخواست[[#This Row],[استان]],تخفیف[#All],3,FALSE),VLOOKUP(درخواست[[#This Row],[استان]],تخفیف[#All],4,FALSE))</f>
        <v>0.35</v>
      </c>
      <c r="Q186">
        <f>درخواست[[#This Row],[پشت جلد]]*(1-درخواست[[#This Row],[تخفیف]])</f>
        <v>156000</v>
      </c>
      <c r="R186">
        <v>2</v>
      </c>
    </row>
    <row r="187" spans="1:18" x14ac:dyDescent="0.25">
      <c r="A187" s="24" t="s">
        <v>727</v>
      </c>
      <c r="B187" t="s">
        <v>143</v>
      </c>
      <c r="C187">
        <v>3020103190</v>
      </c>
      <c r="D187" s="21" t="str">
        <f>MID(درخواست[[#This Row],[کدمدرسه]],1,1)</f>
        <v>3</v>
      </c>
      <c r="E187" t="s">
        <v>144</v>
      </c>
      <c r="F187" t="s">
        <v>145</v>
      </c>
      <c r="G187" t="s">
        <v>146</v>
      </c>
      <c r="H187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87" t="s">
        <v>147</v>
      </c>
      <c r="J187">
        <v>9143409670</v>
      </c>
      <c r="K187">
        <v>4432233445</v>
      </c>
      <c r="L187" s="24" t="s">
        <v>2156</v>
      </c>
      <c r="M187" t="s">
        <v>75</v>
      </c>
      <c r="N187" t="str">
        <f>VLOOKUP(درخواست[[#This Row],[کدکتاب]],کتاب[#All],4,FALSE)</f>
        <v>هاجر</v>
      </c>
      <c r="O187">
        <f>VLOOKUP(درخواست[[#This Row],[کدکتاب]],کتاب[#All],3,FALSE)</f>
        <v>500000</v>
      </c>
      <c r="P187">
        <f>IF(درخواست[[#This Row],[ناشر]]="هاجر",VLOOKUP(درخواست[[#This Row],[استان]],تخفیف[#All],3,FALSE),VLOOKUP(درخواست[[#This Row],[استان]],تخفیف[#All],4,FALSE))</f>
        <v>0.65</v>
      </c>
      <c r="Q187">
        <f>درخواست[[#This Row],[پشت جلد]]*(1-درخواست[[#This Row],[تخفیف]])</f>
        <v>175000</v>
      </c>
      <c r="R187">
        <v>20</v>
      </c>
    </row>
    <row r="188" spans="1:18" x14ac:dyDescent="0.25">
      <c r="A188" s="24" t="s">
        <v>728</v>
      </c>
      <c r="B188" t="s">
        <v>143</v>
      </c>
      <c r="C188">
        <v>3020103190</v>
      </c>
      <c r="D188" s="21" t="str">
        <f>MID(درخواست[[#This Row],[کدمدرسه]],1,1)</f>
        <v>3</v>
      </c>
      <c r="E188" t="s">
        <v>144</v>
      </c>
      <c r="F188" t="s">
        <v>145</v>
      </c>
      <c r="G188" t="s">
        <v>146</v>
      </c>
      <c r="H188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88" t="s">
        <v>147</v>
      </c>
      <c r="J188">
        <v>9143409670</v>
      </c>
      <c r="K188">
        <v>4432233445</v>
      </c>
      <c r="L188" s="24" t="s">
        <v>2159</v>
      </c>
      <c r="M188" t="s">
        <v>78</v>
      </c>
      <c r="N188" t="str">
        <f>VLOOKUP(درخواست[[#This Row],[کدکتاب]],کتاب[#All],4,FALSE)</f>
        <v>هاجر</v>
      </c>
      <c r="O188">
        <f>VLOOKUP(درخواست[[#This Row],[کدکتاب]],کتاب[#All],3,FALSE)</f>
        <v>490000</v>
      </c>
      <c r="P188">
        <f>IF(درخواست[[#This Row],[ناشر]]="هاجر",VLOOKUP(درخواست[[#This Row],[استان]],تخفیف[#All],3,FALSE),VLOOKUP(درخواست[[#This Row],[استان]],تخفیف[#All],4,FALSE))</f>
        <v>0.65</v>
      </c>
      <c r="Q188">
        <f>درخواست[[#This Row],[پشت جلد]]*(1-درخواست[[#This Row],[تخفیف]])</f>
        <v>171500</v>
      </c>
      <c r="R188">
        <v>15</v>
      </c>
    </row>
    <row r="189" spans="1:18" x14ac:dyDescent="0.25">
      <c r="A189" s="24" t="s">
        <v>729</v>
      </c>
      <c r="B189" t="s">
        <v>143</v>
      </c>
      <c r="C189">
        <v>3020103190</v>
      </c>
      <c r="D189" s="21" t="str">
        <f>MID(درخواست[[#This Row],[کدمدرسه]],1,1)</f>
        <v>3</v>
      </c>
      <c r="E189" t="s">
        <v>144</v>
      </c>
      <c r="F189" t="s">
        <v>145</v>
      </c>
      <c r="G189" t="s">
        <v>146</v>
      </c>
      <c r="H189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89" t="s">
        <v>147</v>
      </c>
      <c r="J189">
        <v>9143409670</v>
      </c>
      <c r="K189">
        <v>4432233445</v>
      </c>
      <c r="L189" s="24" t="s">
        <v>2163</v>
      </c>
      <c r="M189" t="s">
        <v>79</v>
      </c>
      <c r="N189" t="str">
        <f>VLOOKUP(درخواست[[#This Row],[کدکتاب]],کتاب[#All],4,FALSE)</f>
        <v>سایر</v>
      </c>
      <c r="O189">
        <f>VLOOKUP(درخواست[[#This Row],[کدکتاب]],کتاب[#All],3,FALSE)</f>
        <v>95000</v>
      </c>
      <c r="P189">
        <f>IF(درخواست[[#This Row],[ناشر]]="هاجر",VLOOKUP(درخواست[[#This Row],[استان]],تخفیف[#All],3,FALSE),VLOOKUP(درخواست[[#This Row],[استان]],تخفیف[#All],4,FALSE))</f>
        <v>0.35</v>
      </c>
      <c r="Q189">
        <f>درخواست[[#This Row],[پشت جلد]]*(1-درخواست[[#This Row],[تخفیف]])</f>
        <v>61750</v>
      </c>
      <c r="R189">
        <v>2</v>
      </c>
    </row>
    <row r="190" spans="1:18" x14ac:dyDescent="0.25">
      <c r="A190" s="24" t="s">
        <v>730</v>
      </c>
      <c r="B190" t="s">
        <v>143</v>
      </c>
      <c r="C190">
        <v>3020103190</v>
      </c>
      <c r="D190" s="21" t="str">
        <f>MID(درخواست[[#This Row],[کدمدرسه]],1,1)</f>
        <v>3</v>
      </c>
      <c r="E190" t="s">
        <v>144</v>
      </c>
      <c r="F190" t="s">
        <v>145</v>
      </c>
      <c r="G190" t="s">
        <v>146</v>
      </c>
      <c r="H190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90" t="s">
        <v>147</v>
      </c>
      <c r="J190">
        <v>9143409670</v>
      </c>
      <c r="K190">
        <v>4432233445</v>
      </c>
      <c r="L190" s="24" t="s">
        <v>2165</v>
      </c>
      <c r="M190" t="s">
        <v>81</v>
      </c>
      <c r="N190" t="str">
        <f>VLOOKUP(درخواست[[#This Row],[کدکتاب]],کتاب[#All],4,FALSE)</f>
        <v>سایر</v>
      </c>
      <c r="O190">
        <f>VLOOKUP(درخواست[[#This Row],[کدکتاب]],کتاب[#All],3,FALSE)</f>
        <v>235000</v>
      </c>
      <c r="P190">
        <f>IF(درخواست[[#This Row],[ناشر]]="هاجر",VLOOKUP(درخواست[[#This Row],[استان]],تخفیف[#All],3,FALSE),VLOOKUP(درخواست[[#This Row],[استان]],تخفیف[#All],4,FALSE))</f>
        <v>0.35</v>
      </c>
      <c r="Q190">
        <f>درخواست[[#This Row],[پشت جلد]]*(1-درخواست[[#This Row],[تخفیف]])</f>
        <v>152750</v>
      </c>
      <c r="R190">
        <v>15</v>
      </c>
    </row>
    <row r="191" spans="1:18" x14ac:dyDescent="0.25">
      <c r="A191" s="24" t="s">
        <v>731</v>
      </c>
      <c r="B191" t="s">
        <v>143</v>
      </c>
      <c r="C191">
        <v>3020103190</v>
      </c>
      <c r="D191" s="21" t="str">
        <f>MID(درخواست[[#This Row],[کدمدرسه]],1,1)</f>
        <v>3</v>
      </c>
      <c r="E191" t="s">
        <v>144</v>
      </c>
      <c r="F191" t="s">
        <v>145</v>
      </c>
      <c r="G191" t="s">
        <v>146</v>
      </c>
      <c r="H191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91" t="s">
        <v>147</v>
      </c>
      <c r="J191">
        <v>9143409670</v>
      </c>
      <c r="K191">
        <v>4432233445</v>
      </c>
      <c r="L191" s="24" t="s">
        <v>2172</v>
      </c>
      <c r="M191" t="s">
        <v>89</v>
      </c>
      <c r="N191" t="str">
        <f>VLOOKUP(درخواست[[#This Row],[کدکتاب]],کتاب[#All],4,FALSE)</f>
        <v>سایر</v>
      </c>
      <c r="O191">
        <f>VLOOKUP(درخواست[[#This Row],[کدکتاب]],کتاب[#All],3,FALSE)</f>
        <v>37000</v>
      </c>
      <c r="P191">
        <f>IF(درخواست[[#This Row],[ناشر]]="هاجر",VLOOKUP(درخواست[[#This Row],[استان]],تخفیف[#All],3,FALSE),VLOOKUP(درخواست[[#This Row],[استان]],تخفیف[#All],4,FALSE))</f>
        <v>0.35</v>
      </c>
      <c r="Q191">
        <f>درخواست[[#This Row],[پشت جلد]]*(1-درخواست[[#This Row],[تخفیف]])</f>
        <v>24050</v>
      </c>
      <c r="R191">
        <v>2</v>
      </c>
    </row>
    <row r="192" spans="1:18" x14ac:dyDescent="0.25">
      <c r="A192" s="24" t="s">
        <v>732</v>
      </c>
      <c r="B192" t="s">
        <v>143</v>
      </c>
      <c r="C192">
        <v>3020103190</v>
      </c>
      <c r="D192" s="21" t="str">
        <f>MID(درخواست[[#This Row],[کدمدرسه]],1,1)</f>
        <v>3</v>
      </c>
      <c r="E192" t="s">
        <v>144</v>
      </c>
      <c r="F192" t="s">
        <v>145</v>
      </c>
      <c r="G192" t="s">
        <v>146</v>
      </c>
      <c r="H192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92" t="s">
        <v>147</v>
      </c>
      <c r="J192">
        <v>9143409670</v>
      </c>
      <c r="K192">
        <v>4432233445</v>
      </c>
      <c r="L192" s="24" t="s">
        <v>2173</v>
      </c>
      <c r="M192" t="s">
        <v>90</v>
      </c>
      <c r="N192" t="str">
        <f>VLOOKUP(درخواست[[#This Row],[کدکتاب]],کتاب[#All],4,FALSE)</f>
        <v>سایر</v>
      </c>
      <c r="O192">
        <f>VLOOKUP(درخواست[[#This Row],[کدکتاب]],کتاب[#All],3,FALSE)</f>
        <v>150000</v>
      </c>
      <c r="P192">
        <f>IF(درخواست[[#This Row],[ناشر]]="هاجر",VLOOKUP(درخواست[[#This Row],[استان]],تخفیف[#All],3,FALSE),VLOOKUP(درخواست[[#This Row],[استان]],تخفیف[#All],4,FALSE))</f>
        <v>0.35</v>
      </c>
      <c r="Q192">
        <f>درخواست[[#This Row],[پشت جلد]]*(1-درخواست[[#This Row],[تخفیف]])</f>
        <v>97500</v>
      </c>
      <c r="R192">
        <v>15</v>
      </c>
    </row>
    <row r="193" spans="1:18" x14ac:dyDescent="0.25">
      <c r="A193" s="24" t="s">
        <v>733</v>
      </c>
      <c r="B193" t="s">
        <v>143</v>
      </c>
      <c r="C193">
        <v>3020103190</v>
      </c>
      <c r="D193" s="21" t="str">
        <f>MID(درخواست[[#This Row],[کدمدرسه]],1,1)</f>
        <v>3</v>
      </c>
      <c r="E193" t="s">
        <v>144</v>
      </c>
      <c r="F193" t="s">
        <v>145</v>
      </c>
      <c r="G193" t="s">
        <v>146</v>
      </c>
      <c r="H193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93" t="s">
        <v>147</v>
      </c>
      <c r="J193">
        <v>9143409670</v>
      </c>
      <c r="K193">
        <v>4432233445</v>
      </c>
      <c r="L193" s="24" t="s">
        <v>2174</v>
      </c>
      <c r="M193" t="s">
        <v>91</v>
      </c>
      <c r="N193" t="str">
        <f>VLOOKUP(درخواست[[#This Row],[کدکتاب]],کتاب[#All],4,FALSE)</f>
        <v>سایر</v>
      </c>
      <c r="O193">
        <f>VLOOKUP(درخواست[[#This Row],[کدکتاب]],کتاب[#All],3,FALSE)</f>
        <v>50000</v>
      </c>
      <c r="P193">
        <f>IF(درخواست[[#This Row],[ناشر]]="هاجر",VLOOKUP(درخواست[[#This Row],[استان]],تخفیف[#All],3,FALSE),VLOOKUP(درخواست[[#This Row],[استان]],تخفیف[#All],4,FALSE))</f>
        <v>0.35</v>
      </c>
      <c r="Q193">
        <f>درخواست[[#This Row],[پشت جلد]]*(1-درخواست[[#This Row],[تخفیف]])</f>
        <v>32500</v>
      </c>
      <c r="R193">
        <v>2</v>
      </c>
    </row>
    <row r="194" spans="1:18" x14ac:dyDescent="0.25">
      <c r="A194" s="24" t="s">
        <v>734</v>
      </c>
      <c r="B194" t="s">
        <v>143</v>
      </c>
      <c r="C194">
        <v>3020103190</v>
      </c>
      <c r="D194" s="21" t="str">
        <f>MID(درخواست[[#This Row],[کدمدرسه]],1,1)</f>
        <v>3</v>
      </c>
      <c r="E194" t="s">
        <v>144</v>
      </c>
      <c r="F194" t="s">
        <v>145</v>
      </c>
      <c r="G194" t="s">
        <v>146</v>
      </c>
      <c r="H194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94" t="s">
        <v>147</v>
      </c>
      <c r="J194">
        <v>9143409670</v>
      </c>
      <c r="K194">
        <v>4432233445</v>
      </c>
      <c r="L194" s="24" t="s">
        <v>2213</v>
      </c>
      <c r="M194" t="s">
        <v>92</v>
      </c>
      <c r="N194" t="str">
        <f>VLOOKUP(درخواست[[#This Row],[کدکتاب]],کتاب[#All],4,FALSE)</f>
        <v>سایر</v>
      </c>
      <c r="O194">
        <f>VLOOKUP(درخواست[[#This Row],[کدکتاب]],کتاب[#All],3,FALSE)</f>
        <v>0</v>
      </c>
      <c r="P194">
        <f>IF(درخواست[[#This Row],[ناشر]]="هاجر",VLOOKUP(درخواست[[#This Row],[استان]],تخفیف[#All],3,FALSE),VLOOKUP(درخواست[[#This Row],[استان]],تخفیف[#All],4,FALSE))</f>
        <v>0.35</v>
      </c>
      <c r="Q194">
        <f>درخواست[[#This Row],[پشت جلد]]*(1-درخواست[[#This Row],[تخفیف]])</f>
        <v>0</v>
      </c>
      <c r="R194">
        <v>2</v>
      </c>
    </row>
    <row r="195" spans="1:18" x14ac:dyDescent="0.25">
      <c r="A195" s="24" t="s">
        <v>735</v>
      </c>
      <c r="B195" t="s">
        <v>143</v>
      </c>
      <c r="C195">
        <v>3020103190</v>
      </c>
      <c r="D195" s="21" t="str">
        <f>MID(درخواست[[#This Row],[کدمدرسه]],1,1)</f>
        <v>3</v>
      </c>
      <c r="E195" t="s">
        <v>144</v>
      </c>
      <c r="F195" t="s">
        <v>145</v>
      </c>
      <c r="G195" t="s">
        <v>146</v>
      </c>
      <c r="H195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95" t="s">
        <v>147</v>
      </c>
      <c r="J195">
        <v>9143409670</v>
      </c>
      <c r="K195">
        <v>4432233445</v>
      </c>
      <c r="L195" s="24" t="s">
        <v>2175</v>
      </c>
      <c r="M195" t="s">
        <v>93</v>
      </c>
      <c r="N195" t="str">
        <f>VLOOKUP(درخواست[[#This Row],[کدکتاب]],کتاب[#All],4,FALSE)</f>
        <v>سایر</v>
      </c>
      <c r="O195">
        <f>VLOOKUP(درخواست[[#This Row],[کدکتاب]],کتاب[#All],3,FALSE)</f>
        <v>330000</v>
      </c>
      <c r="P195">
        <f>IF(درخواست[[#This Row],[ناشر]]="هاجر",VLOOKUP(درخواست[[#This Row],[استان]],تخفیف[#All],3,FALSE),VLOOKUP(درخواست[[#This Row],[استان]],تخفیف[#All],4,FALSE))</f>
        <v>0.35</v>
      </c>
      <c r="Q195">
        <f>درخواست[[#This Row],[پشت جلد]]*(1-درخواست[[#This Row],[تخفیف]])</f>
        <v>214500</v>
      </c>
      <c r="R195">
        <v>2</v>
      </c>
    </row>
    <row r="196" spans="1:18" x14ac:dyDescent="0.25">
      <c r="A196" s="24" t="s">
        <v>736</v>
      </c>
      <c r="B196" t="s">
        <v>143</v>
      </c>
      <c r="C196">
        <v>3020103190</v>
      </c>
      <c r="D196" s="21" t="str">
        <f>MID(درخواست[[#This Row],[کدمدرسه]],1,1)</f>
        <v>3</v>
      </c>
      <c r="E196" t="s">
        <v>144</v>
      </c>
      <c r="F196" t="s">
        <v>145</v>
      </c>
      <c r="G196" t="s">
        <v>146</v>
      </c>
      <c r="H196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96" t="s">
        <v>147</v>
      </c>
      <c r="J196">
        <v>9143409670</v>
      </c>
      <c r="K196">
        <v>4432233445</v>
      </c>
      <c r="L196" s="24" t="s">
        <v>2178</v>
      </c>
      <c r="M196" t="s">
        <v>96</v>
      </c>
      <c r="N196" t="str">
        <f>VLOOKUP(درخواست[[#This Row],[کدکتاب]],کتاب[#All],4,FALSE)</f>
        <v>سایر</v>
      </c>
      <c r="O196">
        <f>VLOOKUP(درخواست[[#This Row],[کدکتاب]],کتاب[#All],3,FALSE)</f>
        <v>44000</v>
      </c>
      <c r="P196">
        <f>IF(درخواست[[#This Row],[ناشر]]="هاجر",VLOOKUP(درخواست[[#This Row],[استان]],تخفیف[#All],3,FALSE),VLOOKUP(درخواست[[#This Row],[استان]],تخفیف[#All],4,FALSE))</f>
        <v>0.35</v>
      </c>
      <c r="Q196">
        <f>درخواست[[#This Row],[پشت جلد]]*(1-درخواست[[#This Row],[تخفیف]])</f>
        <v>28600</v>
      </c>
      <c r="R196">
        <v>2</v>
      </c>
    </row>
    <row r="197" spans="1:18" x14ac:dyDescent="0.25">
      <c r="A197" s="24" t="s">
        <v>737</v>
      </c>
      <c r="B197" t="s">
        <v>143</v>
      </c>
      <c r="C197">
        <v>3020103190</v>
      </c>
      <c r="D197" s="21" t="str">
        <f>MID(درخواست[[#This Row],[کدمدرسه]],1,1)</f>
        <v>3</v>
      </c>
      <c r="E197" t="s">
        <v>144</v>
      </c>
      <c r="F197" t="s">
        <v>145</v>
      </c>
      <c r="G197" t="s">
        <v>146</v>
      </c>
      <c r="H197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97" t="s">
        <v>147</v>
      </c>
      <c r="J197">
        <v>9143409670</v>
      </c>
      <c r="K197">
        <v>4432233445</v>
      </c>
      <c r="L197" s="24" t="s">
        <v>2179</v>
      </c>
      <c r="M197" t="s">
        <v>97</v>
      </c>
      <c r="N197" t="str">
        <f>VLOOKUP(درخواست[[#This Row],[کدکتاب]],کتاب[#All],4,FALSE)</f>
        <v>هاجر</v>
      </c>
      <c r="O197">
        <f>VLOOKUP(درخواست[[#This Row],[کدکتاب]],کتاب[#All],3,FALSE)</f>
        <v>420000</v>
      </c>
      <c r="P197">
        <f>IF(درخواست[[#This Row],[ناشر]]="هاجر",VLOOKUP(درخواست[[#This Row],[استان]],تخفیف[#All],3,FALSE),VLOOKUP(درخواست[[#This Row],[استان]],تخفیف[#All],4,FALSE))</f>
        <v>0.65</v>
      </c>
      <c r="Q197">
        <f>درخواست[[#This Row],[پشت جلد]]*(1-درخواست[[#This Row],[تخفیف]])</f>
        <v>147000</v>
      </c>
      <c r="R197">
        <v>15</v>
      </c>
    </row>
    <row r="198" spans="1:18" x14ac:dyDescent="0.25">
      <c r="A198" s="24" t="s">
        <v>738</v>
      </c>
      <c r="B198" t="s">
        <v>143</v>
      </c>
      <c r="C198">
        <v>3020103190</v>
      </c>
      <c r="D198" s="21" t="str">
        <f>MID(درخواست[[#This Row],[کدمدرسه]],1,1)</f>
        <v>3</v>
      </c>
      <c r="E198" t="s">
        <v>144</v>
      </c>
      <c r="F198" t="s">
        <v>145</v>
      </c>
      <c r="G198" t="s">
        <v>146</v>
      </c>
      <c r="H198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98" t="s">
        <v>147</v>
      </c>
      <c r="J198">
        <v>9143409670</v>
      </c>
      <c r="K198">
        <v>4432233445</v>
      </c>
      <c r="L198" s="24" t="s">
        <v>2180</v>
      </c>
      <c r="M198" t="s">
        <v>98</v>
      </c>
      <c r="N198" t="str">
        <f>VLOOKUP(درخواست[[#This Row],[کدکتاب]],کتاب[#All],4,FALSE)</f>
        <v>سایر</v>
      </c>
      <c r="O198">
        <f>VLOOKUP(درخواست[[#This Row],[کدکتاب]],کتاب[#All],3,FALSE)</f>
        <v>390000</v>
      </c>
      <c r="P198">
        <f>IF(درخواست[[#This Row],[ناشر]]="هاجر",VLOOKUP(درخواست[[#This Row],[استان]],تخفیف[#All],3,FALSE),VLOOKUP(درخواست[[#This Row],[استان]],تخفیف[#All],4,FALSE))</f>
        <v>0.35</v>
      </c>
      <c r="Q198">
        <f>درخواست[[#This Row],[پشت جلد]]*(1-درخواست[[#This Row],[تخفیف]])</f>
        <v>253500</v>
      </c>
      <c r="R198">
        <v>2</v>
      </c>
    </row>
    <row r="199" spans="1:18" x14ac:dyDescent="0.25">
      <c r="A199" s="24" t="s">
        <v>739</v>
      </c>
      <c r="B199" t="s">
        <v>143</v>
      </c>
      <c r="C199">
        <v>3020103190</v>
      </c>
      <c r="D199" s="21" t="str">
        <f>MID(درخواست[[#This Row],[کدمدرسه]],1,1)</f>
        <v>3</v>
      </c>
      <c r="E199" t="s">
        <v>144</v>
      </c>
      <c r="F199" t="s">
        <v>145</v>
      </c>
      <c r="G199" t="s">
        <v>146</v>
      </c>
      <c r="H199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199" t="s">
        <v>147</v>
      </c>
      <c r="J199">
        <v>9143409670</v>
      </c>
      <c r="K199">
        <v>4432233445</v>
      </c>
      <c r="L199" s="24" t="s">
        <v>2181</v>
      </c>
      <c r="M199" t="s">
        <v>99</v>
      </c>
      <c r="N199" t="str">
        <f>VLOOKUP(درخواست[[#This Row],[کدکتاب]],کتاب[#All],4,FALSE)</f>
        <v>سایر</v>
      </c>
      <c r="O199">
        <f>VLOOKUP(درخواست[[#This Row],[کدکتاب]],کتاب[#All],3,FALSE)</f>
        <v>360000</v>
      </c>
      <c r="P199">
        <f>IF(درخواست[[#This Row],[ناشر]]="هاجر",VLOOKUP(درخواست[[#This Row],[استان]],تخفیف[#All],3,FALSE),VLOOKUP(درخواست[[#This Row],[استان]],تخفیف[#All],4,FALSE))</f>
        <v>0.35</v>
      </c>
      <c r="Q199">
        <f>درخواست[[#This Row],[پشت جلد]]*(1-درخواست[[#This Row],[تخفیف]])</f>
        <v>234000</v>
      </c>
      <c r="R199">
        <v>2</v>
      </c>
    </row>
    <row r="200" spans="1:18" x14ac:dyDescent="0.25">
      <c r="A200" s="24" t="s">
        <v>740</v>
      </c>
      <c r="B200" t="s">
        <v>143</v>
      </c>
      <c r="C200">
        <v>3020103190</v>
      </c>
      <c r="D200" s="21" t="str">
        <f>MID(درخواست[[#This Row],[کدمدرسه]],1,1)</f>
        <v>3</v>
      </c>
      <c r="E200" t="s">
        <v>144</v>
      </c>
      <c r="F200" t="s">
        <v>145</v>
      </c>
      <c r="G200" t="s">
        <v>146</v>
      </c>
      <c r="H200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00" t="s">
        <v>147</v>
      </c>
      <c r="J200">
        <v>9143409670</v>
      </c>
      <c r="K200">
        <v>4432233445</v>
      </c>
      <c r="L200" s="24" t="s">
        <v>2184</v>
      </c>
      <c r="M200" t="s">
        <v>102</v>
      </c>
      <c r="N200" t="str">
        <f>VLOOKUP(درخواست[[#This Row],[کدکتاب]],کتاب[#All],4,FALSE)</f>
        <v>سایر</v>
      </c>
      <c r="O200">
        <f>VLOOKUP(درخواست[[#This Row],[کدکتاب]],کتاب[#All],3,FALSE)</f>
        <v>150000</v>
      </c>
      <c r="P200">
        <f>IF(درخواست[[#This Row],[ناشر]]="هاجر",VLOOKUP(درخواست[[#This Row],[استان]],تخفیف[#All],3,FALSE),VLOOKUP(درخواست[[#This Row],[استان]],تخفیف[#All],4,FALSE))</f>
        <v>0.35</v>
      </c>
      <c r="Q200">
        <f>درخواست[[#This Row],[پشت جلد]]*(1-درخواست[[#This Row],[تخفیف]])</f>
        <v>97500</v>
      </c>
      <c r="R200">
        <v>2</v>
      </c>
    </row>
    <row r="201" spans="1:18" x14ac:dyDescent="0.25">
      <c r="A201" s="24" t="s">
        <v>741</v>
      </c>
      <c r="B201" t="s">
        <v>143</v>
      </c>
      <c r="C201">
        <v>3020103190</v>
      </c>
      <c r="D201" s="21" t="str">
        <f>MID(درخواست[[#This Row],[کدمدرسه]],1,1)</f>
        <v>3</v>
      </c>
      <c r="E201" t="s">
        <v>144</v>
      </c>
      <c r="F201" t="s">
        <v>145</v>
      </c>
      <c r="G201" t="s">
        <v>146</v>
      </c>
      <c r="H201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01" t="s">
        <v>147</v>
      </c>
      <c r="J201">
        <v>9143409670</v>
      </c>
      <c r="K201">
        <v>4432233445</v>
      </c>
      <c r="L201" s="24" t="s">
        <v>2187</v>
      </c>
      <c r="M201" t="s">
        <v>105</v>
      </c>
      <c r="N201" t="str">
        <f>VLOOKUP(درخواست[[#This Row],[کدکتاب]],کتاب[#All],4,FALSE)</f>
        <v>سایر</v>
      </c>
      <c r="O201">
        <f>VLOOKUP(درخواست[[#This Row],[کدکتاب]],کتاب[#All],3,FALSE)</f>
        <v>110000</v>
      </c>
      <c r="P201">
        <f>IF(درخواست[[#This Row],[ناشر]]="هاجر",VLOOKUP(درخواست[[#This Row],[استان]],تخفیف[#All],3,FALSE),VLOOKUP(درخواست[[#This Row],[استان]],تخفیف[#All],4,FALSE))</f>
        <v>0.35</v>
      </c>
      <c r="Q201">
        <f>درخواست[[#This Row],[پشت جلد]]*(1-درخواست[[#This Row],[تخفیف]])</f>
        <v>71500</v>
      </c>
      <c r="R201">
        <v>2</v>
      </c>
    </row>
    <row r="202" spans="1:18" x14ac:dyDescent="0.25">
      <c r="A202" s="24" t="s">
        <v>742</v>
      </c>
      <c r="B202" t="s">
        <v>143</v>
      </c>
      <c r="C202">
        <v>3020103190</v>
      </c>
      <c r="D202" s="21" t="str">
        <f>MID(درخواست[[#This Row],[کدمدرسه]],1,1)</f>
        <v>3</v>
      </c>
      <c r="E202" t="s">
        <v>144</v>
      </c>
      <c r="F202" t="s">
        <v>145</v>
      </c>
      <c r="G202" t="s">
        <v>146</v>
      </c>
      <c r="H202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02" t="s">
        <v>147</v>
      </c>
      <c r="J202">
        <v>9143409670</v>
      </c>
      <c r="K202">
        <v>4432233445</v>
      </c>
      <c r="L202" s="24" t="s">
        <v>2188</v>
      </c>
      <c r="M202" t="s">
        <v>106</v>
      </c>
      <c r="N202" t="str">
        <f>VLOOKUP(درخواست[[#This Row],[کدکتاب]],کتاب[#All],4,FALSE)</f>
        <v>سایر</v>
      </c>
      <c r="O202">
        <f>VLOOKUP(درخواست[[#This Row],[کدکتاب]],کتاب[#All],3,FALSE)</f>
        <v>140000</v>
      </c>
      <c r="P202">
        <f>IF(درخواست[[#This Row],[ناشر]]="هاجر",VLOOKUP(درخواست[[#This Row],[استان]],تخفیف[#All],3,FALSE),VLOOKUP(درخواست[[#This Row],[استان]],تخفیف[#All],4,FALSE))</f>
        <v>0.35</v>
      </c>
      <c r="Q202">
        <f>درخواست[[#This Row],[پشت جلد]]*(1-درخواست[[#This Row],[تخفیف]])</f>
        <v>91000</v>
      </c>
      <c r="R202">
        <v>2</v>
      </c>
    </row>
    <row r="203" spans="1:18" x14ac:dyDescent="0.25">
      <c r="A203" s="24" t="s">
        <v>743</v>
      </c>
      <c r="B203" t="s">
        <v>143</v>
      </c>
      <c r="C203">
        <v>3020103190</v>
      </c>
      <c r="D203" s="21" t="str">
        <f>MID(درخواست[[#This Row],[کدمدرسه]],1,1)</f>
        <v>3</v>
      </c>
      <c r="E203" t="s">
        <v>144</v>
      </c>
      <c r="F203" t="s">
        <v>145</v>
      </c>
      <c r="G203" t="s">
        <v>146</v>
      </c>
      <c r="H203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03" t="s">
        <v>147</v>
      </c>
      <c r="J203">
        <v>9143409670</v>
      </c>
      <c r="K203">
        <v>4432233445</v>
      </c>
      <c r="L203" s="24" t="s">
        <v>2191</v>
      </c>
      <c r="M203" t="s">
        <v>109</v>
      </c>
      <c r="N203" t="str">
        <f>VLOOKUP(درخواست[[#This Row],[کدکتاب]],کتاب[#All],4,FALSE)</f>
        <v>سایر</v>
      </c>
      <c r="O203">
        <f>VLOOKUP(درخواست[[#This Row],[کدکتاب]],کتاب[#All],3,FALSE)</f>
        <v>600000</v>
      </c>
      <c r="P203">
        <f>IF(درخواست[[#This Row],[ناشر]]="هاجر",VLOOKUP(درخواست[[#This Row],[استان]],تخفیف[#All],3,FALSE),VLOOKUP(درخواست[[#This Row],[استان]],تخفیف[#All],4,FALSE))</f>
        <v>0.35</v>
      </c>
      <c r="Q203">
        <f>درخواست[[#This Row],[پشت جلد]]*(1-درخواست[[#This Row],[تخفیف]])</f>
        <v>390000</v>
      </c>
      <c r="R203">
        <v>2</v>
      </c>
    </row>
    <row r="204" spans="1:18" x14ac:dyDescent="0.25">
      <c r="A204" s="24" t="s">
        <v>744</v>
      </c>
      <c r="B204" t="s">
        <v>143</v>
      </c>
      <c r="C204">
        <v>3020103190</v>
      </c>
      <c r="D204" s="21" t="str">
        <f>MID(درخواست[[#This Row],[کدمدرسه]],1,1)</f>
        <v>3</v>
      </c>
      <c r="E204" t="s">
        <v>144</v>
      </c>
      <c r="F204" t="s">
        <v>145</v>
      </c>
      <c r="G204" t="s">
        <v>146</v>
      </c>
      <c r="H204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04" t="s">
        <v>147</v>
      </c>
      <c r="J204">
        <v>9143409670</v>
      </c>
      <c r="K204">
        <v>4432233445</v>
      </c>
      <c r="L204" s="24" t="s">
        <v>2212</v>
      </c>
      <c r="M204" t="s">
        <v>113</v>
      </c>
      <c r="N204" t="str">
        <f>VLOOKUP(درخواست[[#This Row],[کدکتاب]],کتاب[#All],4,FALSE)</f>
        <v>سایر</v>
      </c>
      <c r="O204">
        <f>VLOOKUP(درخواست[[#This Row],[کدکتاب]],کتاب[#All],3,FALSE)</f>
        <v>950000</v>
      </c>
      <c r="P204">
        <f>IF(درخواست[[#This Row],[ناشر]]="هاجر",VLOOKUP(درخواست[[#This Row],[استان]],تخفیف[#All],3,FALSE),VLOOKUP(درخواست[[#This Row],[استان]],تخفیف[#All],4,FALSE))</f>
        <v>0.35</v>
      </c>
      <c r="Q204">
        <f>درخواست[[#This Row],[پشت جلد]]*(1-درخواست[[#This Row],[تخفیف]])</f>
        <v>617500</v>
      </c>
      <c r="R204">
        <v>2</v>
      </c>
    </row>
    <row r="205" spans="1:18" x14ac:dyDescent="0.25">
      <c r="A205" s="24" t="s">
        <v>745</v>
      </c>
      <c r="B205" t="s">
        <v>143</v>
      </c>
      <c r="C205">
        <v>3020103190</v>
      </c>
      <c r="D205" s="21" t="str">
        <f>MID(درخواست[[#This Row],[کدمدرسه]],1,1)</f>
        <v>3</v>
      </c>
      <c r="E205" t="s">
        <v>144</v>
      </c>
      <c r="F205" t="s">
        <v>145</v>
      </c>
      <c r="G205" t="s">
        <v>146</v>
      </c>
      <c r="H205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05" t="s">
        <v>147</v>
      </c>
      <c r="J205">
        <v>9143409670</v>
      </c>
      <c r="K205">
        <v>4432233445</v>
      </c>
      <c r="L205" s="24" t="s">
        <v>2194</v>
      </c>
      <c r="M205" t="s">
        <v>114</v>
      </c>
      <c r="N205" t="str">
        <f>VLOOKUP(درخواست[[#This Row],[کدکتاب]],کتاب[#All],4,FALSE)</f>
        <v>هاجر</v>
      </c>
      <c r="O205">
        <f>VLOOKUP(درخواست[[#This Row],[کدکتاب]],کتاب[#All],3,FALSE)</f>
        <v>270000</v>
      </c>
      <c r="P205">
        <f>IF(درخواست[[#This Row],[ناشر]]="هاجر",VLOOKUP(درخواست[[#This Row],[استان]],تخفیف[#All],3,FALSE),VLOOKUP(درخواست[[#This Row],[استان]],تخفیف[#All],4,FALSE))</f>
        <v>0.65</v>
      </c>
      <c r="Q205">
        <f>درخواست[[#This Row],[پشت جلد]]*(1-درخواست[[#This Row],[تخفیف]])</f>
        <v>94500</v>
      </c>
      <c r="R205">
        <v>2</v>
      </c>
    </row>
    <row r="206" spans="1:18" x14ac:dyDescent="0.25">
      <c r="A206" s="24" t="s">
        <v>746</v>
      </c>
      <c r="B206" t="s">
        <v>143</v>
      </c>
      <c r="C206">
        <v>3020103190</v>
      </c>
      <c r="D206" s="21" t="str">
        <f>MID(درخواست[[#This Row],[کدمدرسه]],1,1)</f>
        <v>3</v>
      </c>
      <c r="E206" t="s">
        <v>144</v>
      </c>
      <c r="F206" t="s">
        <v>145</v>
      </c>
      <c r="G206" t="s">
        <v>146</v>
      </c>
      <c r="H206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06" t="s">
        <v>147</v>
      </c>
      <c r="J206">
        <v>9143409670</v>
      </c>
      <c r="K206">
        <v>4432233445</v>
      </c>
      <c r="L206" s="24" t="s">
        <v>2195</v>
      </c>
      <c r="M206" t="s">
        <v>115</v>
      </c>
      <c r="N206" t="str">
        <f>VLOOKUP(درخواست[[#This Row],[کدکتاب]],کتاب[#All],4,FALSE)</f>
        <v>سایر</v>
      </c>
      <c r="O206">
        <f>VLOOKUP(درخواست[[#This Row],[کدکتاب]],کتاب[#All],3,FALSE)</f>
        <v>140000</v>
      </c>
      <c r="P206">
        <f>IF(درخواست[[#This Row],[ناشر]]="هاجر",VLOOKUP(درخواست[[#This Row],[استان]],تخفیف[#All],3,FALSE),VLOOKUP(درخواست[[#This Row],[استان]],تخفیف[#All],4,FALSE))</f>
        <v>0.35</v>
      </c>
      <c r="Q206">
        <f>درخواست[[#This Row],[پشت جلد]]*(1-درخواست[[#This Row],[تخفیف]])</f>
        <v>91000</v>
      </c>
      <c r="R206">
        <v>2</v>
      </c>
    </row>
    <row r="207" spans="1:18" x14ac:dyDescent="0.25">
      <c r="A207" s="24" t="s">
        <v>747</v>
      </c>
      <c r="B207" t="s">
        <v>143</v>
      </c>
      <c r="C207">
        <v>3020103190</v>
      </c>
      <c r="D207" s="21" t="str">
        <f>MID(درخواست[[#This Row],[کدمدرسه]],1,1)</f>
        <v>3</v>
      </c>
      <c r="E207" t="s">
        <v>144</v>
      </c>
      <c r="F207" t="s">
        <v>145</v>
      </c>
      <c r="G207" t="s">
        <v>146</v>
      </c>
      <c r="H207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07" t="s">
        <v>147</v>
      </c>
      <c r="J207">
        <v>9143409670</v>
      </c>
      <c r="K207">
        <v>4432233445</v>
      </c>
      <c r="L207" s="24" t="s">
        <v>2196</v>
      </c>
      <c r="M207" t="s">
        <v>116</v>
      </c>
      <c r="N207" t="str">
        <f>VLOOKUP(درخواست[[#This Row],[کدکتاب]],کتاب[#All],4,FALSE)</f>
        <v>سایر</v>
      </c>
      <c r="O207">
        <f>VLOOKUP(درخواست[[#This Row],[کدکتاب]],کتاب[#All],3,FALSE)</f>
        <v>290000</v>
      </c>
      <c r="P207">
        <f>IF(درخواست[[#This Row],[ناشر]]="هاجر",VLOOKUP(درخواست[[#This Row],[استان]],تخفیف[#All],3,FALSE),VLOOKUP(درخواست[[#This Row],[استان]],تخفیف[#All],4,FALSE))</f>
        <v>0.35</v>
      </c>
      <c r="Q207">
        <f>درخواست[[#This Row],[پشت جلد]]*(1-درخواست[[#This Row],[تخفیف]])</f>
        <v>188500</v>
      </c>
      <c r="R207">
        <v>15</v>
      </c>
    </row>
    <row r="208" spans="1:18" x14ac:dyDescent="0.25">
      <c r="A208" s="24" t="s">
        <v>748</v>
      </c>
      <c r="B208" t="s">
        <v>143</v>
      </c>
      <c r="C208">
        <v>3020103190</v>
      </c>
      <c r="D208" s="21" t="str">
        <f>MID(درخواست[[#This Row],[کدمدرسه]],1,1)</f>
        <v>3</v>
      </c>
      <c r="E208" t="s">
        <v>144</v>
      </c>
      <c r="F208" t="s">
        <v>145</v>
      </c>
      <c r="G208" t="s">
        <v>146</v>
      </c>
      <c r="H208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08" t="s">
        <v>147</v>
      </c>
      <c r="J208">
        <v>9143409670</v>
      </c>
      <c r="K208">
        <v>4432233445</v>
      </c>
      <c r="L208" s="24" t="s">
        <v>2197</v>
      </c>
      <c r="M208" t="s">
        <v>117</v>
      </c>
      <c r="N208" t="str">
        <f>VLOOKUP(درخواست[[#This Row],[کدکتاب]],کتاب[#All],4,FALSE)</f>
        <v>سایر</v>
      </c>
      <c r="O208">
        <f>VLOOKUP(درخواست[[#This Row],[کدکتاب]],کتاب[#All],3,FALSE)</f>
        <v>1220000</v>
      </c>
      <c r="P208">
        <f>IF(درخواست[[#This Row],[ناشر]]="هاجر",VLOOKUP(درخواست[[#This Row],[استان]],تخفیف[#All],3,FALSE),VLOOKUP(درخواست[[#This Row],[استان]],تخفیف[#All],4,FALSE))</f>
        <v>0.35</v>
      </c>
      <c r="Q208">
        <f>درخواست[[#This Row],[پشت جلد]]*(1-درخواست[[#This Row],[تخفیف]])</f>
        <v>793000</v>
      </c>
      <c r="R208">
        <v>2</v>
      </c>
    </row>
    <row r="209" spans="1:18" x14ac:dyDescent="0.25">
      <c r="A209" s="24" t="s">
        <v>749</v>
      </c>
      <c r="B209" t="s">
        <v>143</v>
      </c>
      <c r="C209">
        <v>3020103190</v>
      </c>
      <c r="D209" s="21" t="str">
        <f>MID(درخواست[[#This Row],[کدمدرسه]],1,1)</f>
        <v>3</v>
      </c>
      <c r="E209" t="s">
        <v>144</v>
      </c>
      <c r="F209" t="s">
        <v>145</v>
      </c>
      <c r="G209" t="s">
        <v>146</v>
      </c>
      <c r="H209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09" t="s">
        <v>147</v>
      </c>
      <c r="J209">
        <v>9143409670</v>
      </c>
      <c r="K209">
        <v>4432233445</v>
      </c>
      <c r="L209" s="24" t="s">
        <v>2198</v>
      </c>
      <c r="M209" t="s">
        <v>118</v>
      </c>
      <c r="N209" t="str">
        <f>VLOOKUP(درخواست[[#This Row],[کدکتاب]],کتاب[#All],4,FALSE)</f>
        <v>سایر</v>
      </c>
      <c r="O209">
        <f>VLOOKUP(درخواست[[#This Row],[کدکتاب]],کتاب[#All],3,FALSE)</f>
        <v>0</v>
      </c>
      <c r="P209">
        <f>IF(درخواست[[#This Row],[ناشر]]="هاجر",VLOOKUP(درخواست[[#This Row],[استان]],تخفیف[#All],3,FALSE),VLOOKUP(درخواست[[#This Row],[استان]],تخفیف[#All],4,FALSE))</f>
        <v>0.35</v>
      </c>
      <c r="Q209">
        <f>درخواست[[#This Row],[پشت جلد]]*(1-درخواست[[#This Row],[تخفیف]])</f>
        <v>0</v>
      </c>
      <c r="R209">
        <v>2</v>
      </c>
    </row>
    <row r="210" spans="1:18" x14ac:dyDescent="0.25">
      <c r="A210" s="24" t="s">
        <v>750</v>
      </c>
      <c r="B210" t="s">
        <v>143</v>
      </c>
      <c r="C210">
        <v>3020103190</v>
      </c>
      <c r="D210" s="21" t="str">
        <f>MID(درخواست[[#This Row],[کدمدرسه]],1,1)</f>
        <v>3</v>
      </c>
      <c r="E210" t="s">
        <v>144</v>
      </c>
      <c r="F210" t="s">
        <v>145</v>
      </c>
      <c r="G210" t="s">
        <v>146</v>
      </c>
      <c r="H210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10" t="s">
        <v>147</v>
      </c>
      <c r="J210">
        <v>9143409670</v>
      </c>
      <c r="K210">
        <v>4432233445</v>
      </c>
      <c r="L210" s="24" t="s">
        <v>2202</v>
      </c>
      <c r="M210" t="s">
        <v>122</v>
      </c>
      <c r="N210" t="str">
        <f>VLOOKUP(درخواست[[#This Row],[کدکتاب]],کتاب[#All],4,FALSE)</f>
        <v>سایر</v>
      </c>
      <c r="O210">
        <f>VLOOKUP(درخواست[[#This Row],[کدکتاب]],کتاب[#All],3,FALSE)</f>
        <v>170000</v>
      </c>
      <c r="P210">
        <f>IF(درخواست[[#This Row],[ناشر]]="هاجر",VLOOKUP(درخواست[[#This Row],[استان]],تخفیف[#All],3,FALSE),VLOOKUP(درخواست[[#This Row],[استان]],تخفیف[#All],4,FALSE))</f>
        <v>0.35</v>
      </c>
      <c r="Q210">
        <f>درخواست[[#This Row],[پشت جلد]]*(1-درخواست[[#This Row],[تخفیف]])</f>
        <v>110500</v>
      </c>
      <c r="R210">
        <v>12</v>
      </c>
    </row>
    <row r="211" spans="1:18" x14ac:dyDescent="0.25">
      <c r="A211" s="24" t="s">
        <v>751</v>
      </c>
      <c r="B211" t="s">
        <v>143</v>
      </c>
      <c r="C211">
        <v>3020103190</v>
      </c>
      <c r="D211" s="21" t="str">
        <f>MID(درخواست[[#This Row],[کدمدرسه]],1,1)</f>
        <v>3</v>
      </c>
      <c r="E211" t="s">
        <v>144</v>
      </c>
      <c r="F211" t="s">
        <v>145</v>
      </c>
      <c r="G211" t="s">
        <v>146</v>
      </c>
      <c r="H211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11" t="s">
        <v>147</v>
      </c>
      <c r="J211">
        <v>9143409670</v>
      </c>
      <c r="K211">
        <v>4432233445</v>
      </c>
      <c r="L211" s="24" t="s">
        <v>2204</v>
      </c>
      <c r="M211" t="s">
        <v>124</v>
      </c>
      <c r="N211" t="str">
        <f>VLOOKUP(درخواست[[#This Row],[کدکتاب]],کتاب[#All],4,FALSE)</f>
        <v>سایر</v>
      </c>
      <c r="O211">
        <f>VLOOKUP(درخواست[[#This Row],[کدکتاب]],کتاب[#All],3,FALSE)</f>
        <v>490000</v>
      </c>
      <c r="P211">
        <f>IF(درخواست[[#This Row],[ناشر]]="هاجر",VLOOKUP(درخواست[[#This Row],[استان]],تخفیف[#All],3,FALSE),VLOOKUP(درخواست[[#This Row],[استان]],تخفیف[#All],4,FALSE))</f>
        <v>0.35</v>
      </c>
      <c r="Q211">
        <f>درخواست[[#This Row],[پشت جلد]]*(1-درخواست[[#This Row],[تخفیف]])</f>
        <v>318500</v>
      </c>
      <c r="R211">
        <v>2</v>
      </c>
    </row>
    <row r="212" spans="1:18" x14ac:dyDescent="0.25">
      <c r="A212" s="24" t="s">
        <v>752</v>
      </c>
      <c r="B212" t="s">
        <v>143</v>
      </c>
      <c r="C212">
        <v>3020103190</v>
      </c>
      <c r="D212" s="21" t="str">
        <f>MID(درخواست[[#This Row],[کدمدرسه]],1,1)</f>
        <v>3</v>
      </c>
      <c r="E212" t="s">
        <v>144</v>
      </c>
      <c r="F212" t="s">
        <v>145</v>
      </c>
      <c r="G212" t="s">
        <v>146</v>
      </c>
      <c r="H212" t="str">
        <f>درخواست[[#This Row],[استان]]&amp;"/"&amp;درخواست[[#This Row],[شهر]]&amp;"/"&amp;درخواست[[#This Row],[مدرسه]]</f>
        <v>آذربایجان غربی/ارومیه/مرکز تخصصی تفسیر و علوم قرآنی الزهرا(علیهاالسلام)</v>
      </c>
      <c r="I212" t="s">
        <v>147</v>
      </c>
      <c r="J212">
        <v>9143409670</v>
      </c>
      <c r="K212">
        <v>4432233445</v>
      </c>
      <c r="L212" s="24" t="s">
        <v>2206</v>
      </c>
      <c r="M212" t="s">
        <v>126</v>
      </c>
      <c r="N212" t="str">
        <f>VLOOKUP(درخواست[[#This Row],[کدکتاب]],کتاب[#All],4,FALSE)</f>
        <v>سایر</v>
      </c>
      <c r="O212">
        <f>VLOOKUP(درخواست[[#This Row],[کدکتاب]],کتاب[#All],3,FALSE)</f>
        <v>250000</v>
      </c>
      <c r="P212">
        <f>IF(درخواست[[#This Row],[ناشر]]="هاجر",VLOOKUP(درخواست[[#This Row],[استان]],تخفیف[#All],3,FALSE),VLOOKUP(درخواست[[#This Row],[استان]],تخفیف[#All],4,FALSE))</f>
        <v>0.35</v>
      </c>
      <c r="Q212">
        <f>درخواست[[#This Row],[پشت جلد]]*(1-درخواست[[#This Row],[تخفیف]])</f>
        <v>162500</v>
      </c>
      <c r="R212">
        <v>2</v>
      </c>
    </row>
    <row r="213" spans="1:18" x14ac:dyDescent="0.25">
      <c r="A213" s="24" t="s">
        <v>753</v>
      </c>
      <c r="B213" t="s">
        <v>148</v>
      </c>
      <c r="C213">
        <v>3030102174</v>
      </c>
      <c r="D213" s="21" t="str">
        <f>MID(درخواست[[#This Row],[کدمدرسه]],1,1)</f>
        <v>3</v>
      </c>
      <c r="E213" t="s">
        <v>149</v>
      </c>
      <c r="F213" t="s">
        <v>149</v>
      </c>
      <c r="G213" t="s">
        <v>150</v>
      </c>
      <c r="H213" t="str">
        <f>درخواست[[#This Row],[استان]]&amp;"/"&amp;درخواست[[#This Row],[شهر]]&amp;"/"&amp;درخواست[[#This Row],[مدرسه]]</f>
        <v>اردبیل/اردبیل/مرکز تخصصی حضرت رسول اکرم(ص)</v>
      </c>
      <c r="I213" t="s">
        <v>151</v>
      </c>
      <c r="J213">
        <v>9195596136</v>
      </c>
      <c r="K213">
        <v>4533662104</v>
      </c>
      <c r="L213" s="24" t="s">
        <v>2108</v>
      </c>
      <c r="M213" t="s">
        <v>25</v>
      </c>
      <c r="N213" t="str">
        <f>VLOOKUP(درخواست[[#This Row],[کدکتاب]],کتاب[#All],4,FALSE)</f>
        <v>سایر</v>
      </c>
      <c r="O213">
        <f>VLOOKUP(درخواست[[#This Row],[کدکتاب]],کتاب[#All],3,FALSE)</f>
        <v>1400000</v>
      </c>
      <c r="P213">
        <f>IF(درخواست[[#This Row],[ناشر]]="هاجر",VLOOKUP(درخواست[[#This Row],[استان]],تخفیف[#All],3,FALSE),VLOOKUP(درخواست[[#This Row],[استان]],تخفیف[#All],4,FALSE))</f>
        <v>0.3</v>
      </c>
      <c r="Q213">
        <f>درخواست[[#This Row],[پشت جلد]]*(1-درخواست[[#This Row],[تخفیف]])</f>
        <v>979999.99999999988</v>
      </c>
      <c r="R213">
        <v>1</v>
      </c>
    </row>
    <row r="214" spans="1:18" x14ac:dyDescent="0.25">
      <c r="A214" s="24" t="s">
        <v>754</v>
      </c>
      <c r="B214" t="s">
        <v>148</v>
      </c>
      <c r="C214">
        <v>3030102174</v>
      </c>
      <c r="D214" s="21" t="str">
        <f>MID(درخواست[[#This Row],[کدمدرسه]],1,1)</f>
        <v>3</v>
      </c>
      <c r="E214" t="s">
        <v>149</v>
      </c>
      <c r="F214" t="s">
        <v>149</v>
      </c>
      <c r="G214" t="s">
        <v>150</v>
      </c>
      <c r="H214" t="str">
        <f>درخواست[[#This Row],[استان]]&amp;"/"&amp;درخواست[[#This Row],[شهر]]&amp;"/"&amp;درخواست[[#This Row],[مدرسه]]</f>
        <v>اردبیل/اردبیل/مرکز تخصصی حضرت رسول اکرم(ص)</v>
      </c>
      <c r="I214" t="s">
        <v>151</v>
      </c>
      <c r="J214">
        <v>9195596136</v>
      </c>
      <c r="K214">
        <v>4533662104</v>
      </c>
      <c r="L214" s="24" t="s">
        <v>2117</v>
      </c>
      <c r="M214" t="s">
        <v>33</v>
      </c>
      <c r="N214" t="str">
        <f>VLOOKUP(درخواست[[#This Row],[کدکتاب]],کتاب[#All],4,FALSE)</f>
        <v>سایر</v>
      </c>
      <c r="O214">
        <f>VLOOKUP(درخواست[[#This Row],[کدکتاب]],کتاب[#All],3,FALSE)</f>
        <v>220000</v>
      </c>
      <c r="P214">
        <f>IF(درخواست[[#This Row],[ناشر]]="هاجر",VLOOKUP(درخواست[[#This Row],[استان]],تخفیف[#All],3,FALSE),VLOOKUP(درخواست[[#This Row],[استان]],تخفیف[#All],4,FALSE))</f>
        <v>0.3</v>
      </c>
      <c r="Q214">
        <f>درخواست[[#This Row],[پشت جلد]]*(1-درخواست[[#This Row],[تخفیف]])</f>
        <v>154000</v>
      </c>
      <c r="R214">
        <v>8</v>
      </c>
    </row>
    <row r="215" spans="1:18" x14ac:dyDescent="0.25">
      <c r="A215" s="24" t="s">
        <v>755</v>
      </c>
      <c r="B215" t="s">
        <v>148</v>
      </c>
      <c r="C215">
        <v>3030102174</v>
      </c>
      <c r="D215" s="21" t="str">
        <f>MID(درخواست[[#This Row],[کدمدرسه]],1,1)</f>
        <v>3</v>
      </c>
      <c r="E215" t="s">
        <v>149</v>
      </c>
      <c r="F215" t="s">
        <v>149</v>
      </c>
      <c r="G215" t="s">
        <v>150</v>
      </c>
      <c r="H215" t="str">
        <f>درخواست[[#This Row],[استان]]&amp;"/"&amp;درخواست[[#This Row],[شهر]]&amp;"/"&amp;درخواست[[#This Row],[مدرسه]]</f>
        <v>اردبیل/اردبیل/مرکز تخصصی حضرت رسول اکرم(ص)</v>
      </c>
      <c r="I215" t="s">
        <v>151</v>
      </c>
      <c r="J215">
        <v>9195596136</v>
      </c>
      <c r="K215">
        <v>4533662104</v>
      </c>
      <c r="L215" s="24" t="s">
        <v>2160</v>
      </c>
      <c r="M215" t="s">
        <v>77</v>
      </c>
      <c r="N215" t="str">
        <f>VLOOKUP(درخواست[[#This Row],[کدکتاب]],کتاب[#All],4,FALSE)</f>
        <v>سایر</v>
      </c>
      <c r="O215">
        <f>VLOOKUP(درخواست[[#This Row],[کدکتاب]],کتاب[#All],3,FALSE)</f>
        <v>566000</v>
      </c>
      <c r="P215">
        <f>IF(درخواست[[#This Row],[ناشر]]="هاجر",VLOOKUP(درخواست[[#This Row],[استان]],تخفیف[#All],3,FALSE),VLOOKUP(درخواست[[#This Row],[استان]],تخفیف[#All],4,FALSE))</f>
        <v>0.3</v>
      </c>
      <c r="Q215">
        <f>درخواست[[#This Row],[پشت جلد]]*(1-درخواست[[#This Row],[تخفیف]])</f>
        <v>396200</v>
      </c>
      <c r="R215">
        <v>1</v>
      </c>
    </row>
    <row r="216" spans="1:18" x14ac:dyDescent="0.25">
      <c r="A216" s="24" t="s">
        <v>756</v>
      </c>
      <c r="B216" t="s">
        <v>148</v>
      </c>
      <c r="C216">
        <v>3030102174</v>
      </c>
      <c r="D216" s="21" t="str">
        <f>MID(درخواست[[#This Row],[کدمدرسه]],1,1)</f>
        <v>3</v>
      </c>
      <c r="E216" t="s">
        <v>149</v>
      </c>
      <c r="F216" t="s">
        <v>149</v>
      </c>
      <c r="G216" t="s">
        <v>150</v>
      </c>
      <c r="H216" t="str">
        <f>درخواست[[#This Row],[استان]]&amp;"/"&amp;درخواست[[#This Row],[شهر]]&amp;"/"&amp;درخواست[[#This Row],[مدرسه]]</f>
        <v>اردبیل/اردبیل/مرکز تخصصی حضرت رسول اکرم(ص)</v>
      </c>
      <c r="I216" t="s">
        <v>151</v>
      </c>
      <c r="J216">
        <v>9195596136</v>
      </c>
      <c r="K216">
        <v>4533662104</v>
      </c>
      <c r="L216" s="24" t="s">
        <v>2159</v>
      </c>
      <c r="M216" t="s">
        <v>78</v>
      </c>
      <c r="N216" t="str">
        <f>VLOOKUP(درخواست[[#This Row],[کدکتاب]],کتاب[#All],4,FALSE)</f>
        <v>هاجر</v>
      </c>
      <c r="O216">
        <f>VLOOKUP(درخواست[[#This Row],[کدکتاب]],کتاب[#All],3,FALSE)</f>
        <v>490000</v>
      </c>
      <c r="P216">
        <f>IF(درخواست[[#This Row],[ناشر]]="هاجر",VLOOKUP(درخواست[[#This Row],[استان]],تخفیف[#All],3,FALSE),VLOOKUP(درخواست[[#This Row],[استان]],تخفیف[#All],4,FALSE))</f>
        <v>0.5</v>
      </c>
      <c r="Q216">
        <f>درخواست[[#This Row],[پشت جلد]]*(1-درخواست[[#This Row],[تخفیف]])</f>
        <v>245000</v>
      </c>
      <c r="R216">
        <v>7</v>
      </c>
    </row>
    <row r="217" spans="1:18" x14ac:dyDescent="0.25">
      <c r="A217" s="24" t="s">
        <v>757</v>
      </c>
      <c r="B217" t="s">
        <v>148</v>
      </c>
      <c r="C217">
        <v>3030102174</v>
      </c>
      <c r="D217" s="21" t="str">
        <f>MID(درخواست[[#This Row],[کدمدرسه]],1,1)</f>
        <v>3</v>
      </c>
      <c r="E217" t="s">
        <v>149</v>
      </c>
      <c r="F217" t="s">
        <v>149</v>
      </c>
      <c r="G217" t="s">
        <v>150</v>
      </c>
      <c r="H217" t="str">
        <f>درخواست[[#This Row],[استان]]&amp;"/"&amp;درخواست[[#This Row],[شهر]]&amp;"/"&amp;درخواست[[#This Row],[مدرسه]]</f>
        <v>اردبیل/اردبیل/مرکز تخصصی حضرت رسول اکرم(ص)</v>
      </c>
      <c r="I217" t="s">
        <v>151</v>
      </c>
      <c r="J217">
        <v>9195596136</v>
      </c>
      <c r="K217">
        <v>4533662104</v>
      </c>
      <c r="L217" s="24" t="s">
        <v>2165</v>
      </c>
      <c r="M217" t="s">
        <v>81</v>
      </c>
      <c r="N217" t="str">
        <f>VLOOKUP(درخواست[[#This Row],[کدکتاب]],کتاب[#All],4,FALSE)</f>
        <v>سایر</v>
      </c>
      <c r="O217">
        <f>VLOOKUP(درخواست[[#This Row],[کدکتاب]],کتاب[#All],3,FALSE)</f>
        <v>235000</v>
      </c>
      <c r="P217">
        <f>IF(درخواست[[#This Row],[ناشر]]="هاجر",VLOOKUP(درخواست[[#This Row],[استان]],تخفیف[#All],3,FALSE),VLOOKUP(درخواست[[#This Row],[استان]],تخفیف[#All],4,FALSE))</f>
        <v>0.3</v>
      </c>
      <c r="Q217">
        <f>درخواست[[#This Row],[پشت جلد]]*(1-درخواست[[#This Row],[تخفیف]])</f>
        <v>164500</v>
      </c>
      <c r="R217">
        <v>4</v>
      </c>
    </row>
    <row r="218" spans="1:18" x14ac:dyDescent="0.25">
      <c r="A218" s="24" t="s">
        <v>758</v>
      </c>
      <c r="B218" t="s">
        <v>148</v>
      </c>
      <c r="C218">
        <v>3030102174</v>
      </c>
      <c r="D218" s="21" t="str">
        <f>MID(درخواست[[#This Row],[کدمدرسه]],1,1)</f>
        <v>3</v>
      </c>
      <c r="E218" t="s">
        <v>149</v>
      </c>
      <c r="F218" t="s">
        <v>149</v>
      </c>
      <c r="G218" t="s">
        <v>150</v>
      </c>
      <c r="H218" t="str">
        <f>درخواست[[#This Row],[استان]]&amp;"/"&amp;درخواست[[#This Row],[شهر]]&amp;"/"&amp;درخواست[[#This Row],[مدرسه]]</f>
        <v>اردبیل/اردبیل/مرکز تخصصی حضرت رسول اکرم(ص)</v>
      </c>
      <c r="I218" t="s">
        <v>151</v>
      </c>
      <c r="J218">
        <v>9195596136</v>
      </c>
      <c r="K218">
        <v>4533662104</v>
      </c>
      <c r="L218" s="24" t="s">
        <v>2179</v>
      </c>
      <c r="M218" t="s">
        <v>97</v>
      </c>
      <c r="N218" t="str">
        <f>VLOOKUP(درخواست[[#This Row],[کدکتاب]],کتاب[#All],4,FALSE)</f>
        <v>هاجر</v>
      </c>
      <c r="O218">
        <f>VLOOKUP(درخواست[[#This Row],[کدکتاب]],کتاب[#All],3,FALSE)</f>
        <v>420000</v>
      </c>
      <c r="P218">
        <f>IF(درخواست[[#This Row],[ناشر]]="هاجر",VLOOKUP(درخواست[[#This Row],[استان]],تخفیف[#All],3,FALSE),VLOOKUP(درخواست[[#This Row],[استان]],تخفیف[#All],4,FALSE))</f>
        <v>0.5</v>
      </c>
      <c r="Q218">
        <f>درخواست[[#This Row],[پشت جلد]]*(1-درخواست[[#This Row],[تخفیف]])</f>
        <v>210000</v>
      </c>
      <c r="R218">
        <v>8</v>
      </c>
    </row>
    <row r="219" spans="1:18" x14ac:dyDescent="0.25">
      <c r="A219" s="24" t="s">
        <v>759</v>
      </c>
      <c r="B219" t="s">
        <v>148</v>
      </c>
      <c r="C219">
        <v>3030102174</v>
      </c>
      <c r="D219" s="21" t="str">
        <f>MID(درخواست[[#This Row],[کدمدرسه]],1,1)</f>
        <v>3</v>
      </c>
      <c r="E219" t="s">
        <v>149</v>
      </c>
      <c r="F219" t="s">
        <v>149</v>
      </c>
      <c r="G219" t="s">
        <v>150</v>
      </c>
      <c r="H219" t="str">
        <f>درخواست[[#This Row],[استان]]&amp;"/"&amp;درخواست[[#This Row],[شهر]]&amp;"/"&amp;درخواست[[#This Row],[مدرسه]]</f>
        <v>اردبیل/اردبیل/مرکز تخصصی حضرت رسول اکرم(ص)</v>
      </c>
      <c r="I219" t="s">
        <v>151</v>
      </c>
      <c r="J219">
        <v>9195596136</v>
      </c>
      <c r="K219">
        <v>4533662104</v>
      </c>
      <c r="L219" s="24" t="s">
        <v>2193</v>
      </c>
      <c r="M219" t="s">
        <v>111</v>
      </c>
      <c r="N219" t="str">
        <f>VLOOKUP(درخواست[[#This Row],[کدکتاب]],کتاب[#All],4,FALSE)</f>
        <v>سایر</v>
      </c>
      <c r="O219">
        <f>VLOOKUP(درخواست[[#This Row],[کدکتاب]],کتاب[#All],3,FALSE)</f>
        <v>880000</v>
      </c>
      <c r="P219">
        <f>IF(درخواست[[#This Row],[ناشر]]="هاجر",VLOOKUP(درخواست[[#This Row],[استان]],تخفیف[#All],3,FALSE),VLOOKUP(درخواست[[#This Row],[استان]],تخفیف[#All],4,FALSE))</f>
        <v>0.3</v>
      </c>
      <c r="Q219">
        <f>درخواست[[#This Row],[پشت جلد]]*(1-درخواست[[#This Row],[تخفیف]])</f>
        <v>616000</v>
      </c>
      <c r="R219">
        <v>8</v>
      </c>
    </row>
    <row r="220" spans="1:18" x14ac:dyDescent="0.25">
      <c r="A220" s="24" t="s">
        <v>760</v>
      </c>
      <c r="B220" t="s">
        <v>148</v>
      </c>
      <c r="C220">
        <v>3030102174</v>
      </c>
      <c r="D220" s="21" t="str">
        <f>MID(درخواست[[#This Row],[کدمدرسه]],1,1)</f>
        <v>3</v>
      </c>
      <c r="E220" t="s">
        <v>149</v>
      </c>
      <c r="F220" t="s">
        <v>149</v>
      </c>
      <c r="G220" t="s">
        <v>150</v>
      </c>
      <c r="H220" t="str">
        <f>درخواست[[#This Row],[استان]]&amp;"/"&amp;درخواست[[#This Row],[شهر]]&amp;"/"&amp;درخواست[[#This Row],[مدرسه]]</f>
        <v>اردبیل/اردبیل/مرکز تخصصی حضرت رسول اکرم(ص)</v>
      </c>
      <c r="I220" t="s">
        <v>151</v>
      </c>
      <c r="J220">
        <v>9195596136</v>
      </c>
      <c r="K220">
        <v>4533662104</v>
      </c>
      <c r="L220" s="24" t="s">
        <v>2196</v>
      </c>
      <c r="M220" t="s">
        <v>116</v>
      </c>
      <c r="N220" t="str">
        <f>VLOOKUP(درخواست[[#This Row],[کدکتاب]],کتاب[#All],4,FALSE)</f>
        <v>سایر</v>
      </c>
      <c r="O220">
        <f>VLOOKUP(درخواست[[#This Row],[کدکتاب]],کتاب[#All],3,FALSE)</f>
        <v>290000</v>
      </c>
      <c r="P220">
        <f>IF(درخواست[[#This Row],[ناشر]]="هاجر",VLOOKUP(درخواست[[#This Row],[استان]],تخفیف[#All],3,FALSE),VLOOKUP(درخواست[[#This Row],[استان]],تخفیف[#All],4,FALSE))</f>
        <v>0.3</v>
      </c>
      <c r="Q220">
        <f>درخواست[[#This Row],[پشت جلد]]*(1-درخواست[[#This Row],[تخفیف]])</f>
        <v>203000</v>
      </c>
      <c r="R220">
        <v>4</v>
      </c>
    </row>
    <row r="221" spans="1:18" x14ac:dyDescent="0.25">
      <c r="A221" s="24" t="s">
        <v>761</v>
      </c>
      <c r="B221" t="s">
        <v>148</v>
      </c>
      <c r="C221">
        <v>3030102174</v>
      </c>
      <c r="D221" s="21" t="str">
        <f>MID(درخواست[[#This Row],[کدمدرسه]],1,1)</f>
        <v>3</v>
      </c>
      <c r="E221" t="s">
        <v>149</v>
      </c>
      <c r="F221" t="s">
        <v>149</v>
      </c>
      <c r="G221" t="s">
        <v>150</v>
      </c>
      <c r="H221" t="str">
        <f>درخواست[[#This Row],[استان]]&amp;"/"&amp;درخواست[[#This Row],[شهر]]&amp;"/"&amp;درخواست[[#This Row],[مدرسه]]</f>
        <v>اردبیل/اردبیل/مرکز تخصصی حضرت رسول اکرم(ص)</v>
      </c>
      <c r="I221" t="s">
        <v>151</v>
      </c>
      <c r="J221">
        <v>9195596136</v>
      </c>
      <c r="K221">
        <v>4533662104</v>
      </c>
      <c r="L221" s="24" t="s">
        <v>2202</v>
      </c>
      <c r="M221" t="s">
        <v>122</v>
      </c>
      <c r="N221" t="str">
        <f>VLOOKUP(درخواست[[#This Row],[کدکتاب]],کتاب[#All],4,FALSE)</f>
        <v>سایر</v>
      </c>
      <c r="O221">
        <f>VLOOKUP(درخواست[[#This Row],[کدکتاب]],کتاب[#All],3,FALSE)</f>
        <v>170000</v>
      </c>
      <c r="P221">
        <f>IF(درخواست[[#This Row],[ناشر]]="هاجر",VLOOKUP(درخواست[[#This Row],[استان]],تخفیف[#All],3,FALSE),VLOOKUP(درخواست[[#This Row],[استان]],تخفیف[#All],4,FALSE))</f>
        <v>0.3</v>
      </c>
      <c r="Q221">
        <f>درخواست[[#This Row],[پشت جلد]]*(1-درخواست[[#This Row],[تخفیف]])</f>
        <v>118999.99999999999</v>
      </c>
      <c r="R221">
        <v>7</v>
      </c>
    </row>
    <row r="222" spans="1:18" x14ac:dyDescent="0.25">
      <c r="A222" s="24" t="s">
        <v>762</v>
      </c>
      <c r="B222" t="s">
        <v>152</v>
      </c>
      <c r="C222">
        <v>3080632168</v>
      </c>
      <c r="D222" s="21" t="str">
        <f>MID(درخواست[[#This Row],[کدمدرسه]],1,1)</f>
        <v>3</v>
      </c>
      <c r="E222" t="s">
        <v>153</v>
      </c>
      <c r="F222" t="s">
        <v>153</v>
      </c>
      <c r="G222" t="s">
        <v>154</v>
      </c>
      <c r="H222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22" t="s">
        <v>155</v>
      </c>
      <c r="J222">
        <v>9127780186</v>
      </c>
      <c r="K222">
        <v>33074268</v>
      </c>
      <c r="L222" s="24" t="s">
        <v>2105</v>
      </c>
      <c r="M222" t="s">
        <v>22</v>
      </c>
      <c r="N222" t="str">
        <f>VLOOKUP(درخواست[[#This Row],[کدکتاب]],کتاب[#All],4,FALSE)</f>
        <v>سایر</v>
      </c>
      <c r="O222">
        <f>VLOOKUP(درخواست[[#This Row],[کدکتاب]],کتاب[#All],3,FALSE)</f>
        <v>400000</v>
      </c>
      <c r="P222">
        <f>IF(درخواست[[#This Row],[ناشر]]="هاجر",VLOOKUP(درخواست[[#This Row],[استان]],تخفیف[#All],3,FALSE),VLOOKUP(درخواست[[#This Row],[استان]],تخفیف[#All],4,FALSE))</f>
        <v>0.25</v>
      </c>
      <c r="Q222">
        <f>درخواست[[#This Row],[پشت جلد]]*(1-درخواست[[#This Row],[تخفیف]])</f>
        <v>300000</v>
      </c>
      <c r="R222">
        <v>3</v>
      </c>
    </row>
    <row r="223" spans="1:18" x14ac:dyDescent="0.25">
      <c r="A223" s="24" t="s">
        <v>763</v>
      </c>
      <c r="B223" t="s">
        <v>152</v>
      </c>
      <c r="C223">
        <v>3080632168</v>
      </c>
      <c r="D223" s="21" t="str">
        <f>MID(درخواست[[#This Row],[کدمدرسه]],1,1)</f>
        <v>3</v>
      </c>
      <c r="E223" t="s">
        <v>153</v>
      </c>
      <c r="F223" t="s">
        <v>153</v>
      </c>
      <c r="G223" t="s">
        <v>154</v>
      </c>
      <c r="H223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23" t="s">
        <v>155</v>
      </c>
      <c r="J223">
        <v>9127780186</v>
      </c>
      <c r="K223">
        <v>33074268</v>
      </c>
      <c r="L223" s="24" t="s">
        <v>2117</v>
      </c>
      <c r="M223" t="s">
        <v>33</v>
      </c>
      <c r="N223" t="str">
        <f>VLOOKUP(درخواست[[#This Row],[کدکتاب]],کتاب[#All],4,FALSE)</f>
        <v>سایر</v>
      </c>
      <c r="O223">
        <f>VLOOKUP(درخواست[[#This Row],[کدکتاب]],کتاب[#All],3,FALSE)</f>
        <v>220000</v>
      </c>
      <c r="P223">
        <f>IF(درخواست[[#This Row],[ناشر]]="هاجر",VLOOKUP(درخواست[[#This Row],[استان]],تخفیف[#All],3,FALSE),VLOOKUP(درخواست[[#This Row],[استان]],تخفیف[#All],4,FALSE))</f>
        <v>0.25</v>
      </c>
      <c r="Q223">
        <f>درخواست[[#This Row],[پشت جلد]]*(1-درخواست[[#This Row],[تخفیف]])</f>
        <v>165000</v>
      </c>
      <c r="R223">
        <v>4</v>
      </c>
    </row>
    <row r="224" spans="1:18" x14ac:dyDescent="0.25">
      <c r="A224" s="24" t="s">
        <v>764</v>
      </c>
      <c r="B224" t="s">
        <v>152</v>
      </c>
      <c r="C224">
        <v>3080632168</v>
      </c>
      <c r="D224" s="21" t="str">
        <f>MID(درخواست[[#This Row],[کدمدرسه]],1,1)</f>
        <v>3</v>
      </c>
      <c r="E224" t="s">
        <v>153</v>
      </c>
      <c r="F224" t="s">
        <v>153</v>
      </c>
      <c r="G224" t="s">
        <v>154</v>
      </c>
      <c r="H224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24" t="s">
        <v>155</v>
      </c>
      <c r="J224">
        <v>9127780186</v>
      </c>
      <c r="K224">
        <v>33074268</v>
      </c>
      <c r="L224" s="24" t="s">
        <v>2155</v>
      </c>
      <c r="M224" t="s">
        <v>76</v>
      </c>
      <c r="N224" t="str">
        <f>VLOOKUP(درخواست[[#This Row],[کدکتاب]],کتاب[#All],4,FALSE)</f>
        <v>هاجر</v>
      </c>
      <c r="O224">
        <f>VLOOKUP(درخواست[[#This Row],[کدکتاب]],کتاب[#All],3,FALSE)</f>
        <v>360000</v>
      </c>
      <c r="P224">
        <f>IF(درخواست[[#This Row],[ناشر]]="هاجر",VLOOKUP(درخواست[[#This Row],[استان]],تخفیف[#All],3,FALSE),VLOOKUP(درخواست[[#This Row],[استان]],تخفیف[#All],4,FALSE))</f>
        <v>0.37</v>
      </c>
      <c r="Q224">
        <f>درخواست[[#This Row],[پشت جلد]]*(1-درخواست[[#This Row],[تخفیف]])</f>
        <v>226800</v>
      </c>
      <c r="R224">
        <v>2</v>
      </c>
    </row>
    <row r="225" spans="1:18" x14ac:dyDescent="0.25">
      <c r="A225" s="24" t="s">
        <v>765</v>
      </c>
      <c r="B225" t="s">
        <v>152</v>
      </c>
      <c r="C225">
        <v>3080632168</v>
      </c>
      <c r="D225" s="21" t="str">
        <f>MID(درخواست[[#This Row],[کدمدرسه]],1,1)</f>
        <v>3</v>
      </c>
      <c r="E225" t="s">
        <v>153</v>
      </c>
      <c r="F225" t="s">
        <v>153</v>
      </c>
      <c r="G225" t="s">
        <v>154</v>
      </c>
      <c r="H225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25" t="s">
        <v>155</v>
      </c>
      <c r="J225">
        <v>9127780186</v>
      </c>
      <c r="K225">
        <v>33074268</v>
      </c>
      <c r="L225" s="24" t="s">
        <v>2159</v>
      </c>
      <c r="M225" t="s">
        <v>78</v>
      </c>
      <c r="N225" t="str">
        <f>VLOOKUP(درخواست[[#This Row],[کدکتاب]],کتاب[#All],4,FALSE)</f>
        <v>هاجر</v>
      </c>
      <c r="O225">
        <f>VLOOKUP(درخواست[[#This Row],[کدکتاب]],کتاب[#All],3,FALSE)</f>
        <v>490000</v>
      </c>
      <c r="P225">
        <f>IF(درخواست[[#This Row],[ناشر]]="هاجر",VLOOKUP(درخواست[[#This Row],[استان]],تخفیف[#All],3,FALSE),VLOOKUP(درخواست[[#This Row],[استان]],تخفیف[#All],4,FALSE))</f>
        <v>0.37</v>
      </c>
      <c r="Q225">
        <f>درخواست[[#This Row],[پشت جلد]]*(1-درخواست[[#This Row],[تخفیف]])</f>
        <v>308700</v>
      </c>
      <c r="R225">
        <v>5</v>
      </c>
    </row>
    <row r="226" spans="1:18" x14ac:dyDescent="0.25">
      <c r="A226" s="24" t="s">
        <v>766</v>
      </c>
      <c r="B226" t="s">
        <v>152</v>
      </c>
      <c r="C226">
        <v>3080632168</v>
      </c>
      <c r="D226" s="21" t="str">
        <f>MID(درخواست[[#This Row],[کدمدرسه]],1,1)</f>
        <v>3</v>
      </c>
      <c r="E226" t="s">
        <v>153</v>
      </c>
      <c r="F226" t="s">
        <v>153</v>
      </c>
      <c r="G226" t="s">
        <v>154</v>
      </c>
      <c r="H226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26" t="s">
        <v>155</v>
      </c>
      <c r="J226">
        <v>9127780186</v>
      </c>
      <c r="K226">
        <v>33074268</v>
      </c>
      <c r="L226" s="24" t="s">
        <v>2165</v>
      </c>
      <c r="M226" t="s">
        <v>81</v>
      </c>
      <c r="N226" t="str">
        <f>VLOOKUP(درخواست[[#This Row],[کدکتاب]],کتاب[#All],4,FALSE)</f>
        <v>سایر</v>
      </c>
      <c r="O226">
        <f>VLOOKUP(درخواست[[#This Row],[کدکتاب]],کتاب[#All],3,FALSE)</f>
        <v>235000</v>
      </c>
      <c r="P226">
        <f>IF(درخواست[[#This Row],[ناشر]]="هاجر",VLOOKUP(درخواست[[#This Row],[استان]],تخفیف[#All],3,FALSE),VLOOKUP(درخواست[[#This Row],[استان]],تخفیف[#All],4,FALSE))</f>
        <v>0.25</v>
      </c>
      <c r="Q226">
        <f>درخواست[[#This Row],[پشت جلد]]*(1-درخواست[[#This Row],[تخفیف]])</f>
        <v>176250</v>
      </c>
      <c r="R226">
        <v>5</v>
      </c>
    </row>
    <row r="227" spans="1:18" x14ac:dyDescent="0.25">
      <c r="A227" s="24" t="s">
        <v>767</v>
      </c>
      <c r="B227" t="s">
        <v>152</v>
      </c>
      <c r="C227">
        <v>3080632168</v>
      </c>
      <c r="D227" s="21" t="str">
        <f>MID(درخواست[[#This Row],[کدمدرسه]],1,1)</f>
        <v>3</v>
      </c>
      <c r="E227" t="s">
        <v>153</v>
      </c>
      <c r="F227" t="s">
        <v>153</v>
      </c>
      <c r="G227" t="s">
        <v>154</v>
      </c>
      <c r="H227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27" t="s">
        <v>155</v>
      </c>
      <c r="J227">
        <v>9127780186</v>
      </c>
      <c r="K227">
        <v>33074268</v>
      </c>
      <c r="L227" s="24" t="s">
        <v>2179</v>
      </c>
      <c r="M227" t="s">
        <v>97</v>
      </c>
      <c r="N227" t="str">
        <f>VLOOKUP(درخواست[[#This Row],[کدکتاب]],کتاب[#All],4,FALSE)</f>
        <v>هاجر</v>
      </c>
      <c r="O227">
        <f>VLOOKUP(درخواست[[#This Row],[کدکتاب]],کتاب[#All],3,FALSE)</f>
        <v>420000</v>
      </c>
      <c r="P227">
        <f>IF(درخواست[[#This Row],[ناشر]]="هاجر",VLOOKUP(درخواست[[#This Row],[استان]],تخفیف[#All],3,FALSE),VLOOKUP(درخواست[[#This Row],[استان]],تخفیف[#All],4,FALSE))</f>
        <v>0.37</v>
      </c>
      <c r="Q227">
        <f>درخواست[[#This Row],[پشت جلد]]*(1-درخواست[[#This Row],[تخفیف]])</f>
        <v>264600</v>
      </c>
      <c r="R227">
        <v>3</v>
      </c>
    </row>
    <row r="228" spans="1:18" x14ac:dyDescent="0.25">
      <c r="A228" s="24" t="s">
        <v>768</v>
      </c>
      <c r="B228" t="s">
        <v>152</v>
      </c>
      <c r="C228">
        <v>3080632168</v>
      </c>
      <c r="D228" s="21" t="str">
        <f>MID(درخواست[[#This Row],[کدمدرسه]],1,1)</f>
        <v>3</v>
      </c>
      <c r="E228" t="s">
        <v>153</v>
      </c>
      <c r="F228" t="s">
        <v>153</v>
      </c>
      <c r="G228" t="s">
        <v>154</v>
      </c>
      <c r="H228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28" t="s">
        <v>155</v>
      </c>
      <c r="J228">
        <v>9127780186</v>
      </c>
      <c r="K228">
        <v>33074268</v>
      </c>
      <c r="L228" s="24" t="s">
        <v>2192</v>
      </c>
      <c r="M228" t="s">
        <v>110</v>
      </c>
      <c r="N228" t="str">
        <f>VLOOKUP(درخواست[[#This Row],[کدکتاب]],کتاب[#All],4,FALSE)</f>
        <v>سایر</v>
      </c>
      <c r="O228">
        <f>VLOOKUP(درخواست[[#This Row],[کدکتاب]],کتاب[#All],3,FALSE)</f>
        <v>58000</v>
      </c>
      <c r="P228">
        <f>IF(درخواست[[#This Row],[ناشر]]="هاجر",VLOOKUP(درخواست[[#This Row],[استان]],تخفیف[#All],3,FALSE),VLOOKUP(درخواست[[#This Row],[استان]],تخفیف[#All],4,FALSE))</f>
        <v>0.25</v>
      </c>
      <c r="Q228">
        <f>درخواست[[#This Row],[پشت جلد]]*(1-درخواست[[#This Row],[تخفیف]])</f>
        <v>43500</v>
      </c>
      <c r="R228">
        <v>1</v>
      </c>
    </row>
    <row r="229" spans="1:18" x14ac:dyDescent="0.25">
      <c r="A229" s="24" t="s">
        <v>769</v>
      </c>
      <c r="B229" t="s">
        <v>152</v>
      </c>
      <c r="C229">
        <v>3080632168</v>
      </c>
      <c r="D229" s="21" t="str">
        <f>MID(درخواست[[#This Row],[کدمدرسه]],1,1)</f>
        <v>3</v>
      </c>
      <c r="E229" t="s">
        <v>153</v>
      </c>
      <c r="F229" t="s">
        <v>153</v>
      </c>
      <c r="G229" t="s">
        <v>154</v>
      </c>
      <c r="H229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29" t="s">
        <v>155</v>
      </c>
      <c r="J229">
        <v>9127780186</v>
      </c>
      <c r="K229">
        <v>33074268</v>
      </c>
      <c r="L229" s="24" t="s">
        <v>2193</v>
      </c>
      <c r="M229" t="s">
        <v>111</v>
      </c>
      <c r="N229" t="str">
        <f>VLOOKUP(درخواست[[#This Row],[کدکتاب]],کتاب[#All],4,FALSE)</f>
        <v>سایر</v>
      </c>
      <c r="O229">
        <f>VLOOKUP(درخواست[[#This Row],[کدکتاب]],کتاب[#All],3,FALSE)</f>
        <v>880000</v>
      </c>
      <c r="P229">
        <f>IF(درخواست[[#This Row],[ناشر]]="هاجر",VLOOKUP(درخواست[[#This Row],[استان]],تخفیف[#All],3,FALSE),VLOOKUP(درخواست[[#This Row],[استان]],تخفیف[#All],4,FALSE))</f>
        <v>0.25</v>
      </c>
      <c r="Q229">
        <f>درخواست[[#This Row],[پشت جلد]]*(1-درخواست[[#This Row],[تخفیف]])</f>
        <v>660000</v>
      </c>
      <c r="R229">
        <v>4</v>
      </c>
    </row>
    <row r="230" spans="1:18" x14ac:dyDescent="0.25">
      <c r="A230" s="24" t="s">
        <v>770</v>
      </c>
      <c r="B230" t="s">
        <v>152</v>
      </c>
      <c r="C230">
        <v>3080632168</v>
      </c>
      <c r="D230" s="21" t="str">
        <f>MID(درخواست[[#This Row],[کدمدرسه]],1,1)</f>
        <v>3</v>
      </c>
      <c r="E230" t="s">
        <v>153</v>
      </c>
      <c r="F230" t="s">
        <v>153</v>
      </c>
      <c r="G230" t="s">
        <v>154</v>
      </c>
      <c r="H230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30" t="s">
        <v>155</v>
      </c>
      <c r="J230">
        <v>9127780186</v>
      </c>
      <c r="K230">
        <v>33074268</v>
      </c>
      <c r="L230" s="24" t="s">
        <v>2110</v>
      </c>
      <c r="M230" t="s">
        <v>112</v>
      </c>
      <c r="N230" t="str">
        <f>VLOOKUP(درخواست[[#This Row],[کدکتاب]],کتاب[#All],4,FALSE)</f>
        <v>سایر</v>
      </c>
      <c r="O230">
        <f>VLOOKUP(درخواست[[#This Row],[کدکتاب]],کتاب[#All],3,FALSE)</f>
        <v>600000</v>
      </c>
      <c r="P230">
        <f>IF(درخواست[[#This Row],[ناشر]]="هاجر",VLOOKUP(درخواست[[#This Row],[استان]],تخفیف[#All],3,FALSE),VLOOKUP(درخواست[[#This Row],[استان]],تخفیف[#All],4,FALSE))</f>
        <v>0.25</v>
      </c>
      <c r="Q230">
        <f>درخواست[[#This Row],[پشت جلد]]*(1-درخواست[[#This Row],[تخفیف]])</f>
        <v>450000</v>
      </c>
      <c r="R230">
        <v>1</v>
      </c>
    </row>
    <row r="231" spans="1:18" x14ac:dyDescent="0.25">
      <c r="A231" s="24" t="s">
        <v>771</v>
      </c>
      <c r="B231" t="s">
        <v>152</v>
      </c>
      <c r="C231">
        <v>3080632168</v>
      </c>
      <c r="D231" s="21" t="str">
        <f>MID(درخواست[[#This Row],[کدمدرسه]],1,1)</f>
        <v>3</v>
      </c>
      <c r="E231" t="s">
        <v>153</v>
      </c>
      <c r="F231" t="s">
        <v>153</v>
      </c>
      <c r="G231" t="s">
        <v>154</v>
      </c>
      <c r="H231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31" t="s">
        <v>155</v>
      </c>
      <c r="J231">
        <v>9127780186</v>
      </c>
      <c r="K231">
        <v>33074268</v>
      </c>
      <c r="L231" s="24" t="s">
        <v>2196</v>
      </c>
      <c r="M231" t="s">
        <v>116</v>
      </c>
      <c r="N231" t="str">
        <f>VLOOKUP(درخواست[[#This Row],[کدکتاب]],کتاب[#All],4,FALSE)</f>
        <v>سایر</v>
      </c>
      <c r="O231">
        <f>VLOOKUP(درخواست[[#This Row],[کدکتاب]],کتاب[#All],3,FALSE)</f>
        <v>290000</v>
      </c>
      <c r="P231">
        <f>IF(درخواست[[#This Row],[ناشر]]="هاجر",VLOOKUP(درخواست[[#This Row],[استان]],تخفیف[#All],3,FALSE),VLOOKUP(درخواست[[#This Row],[استان]],تخفیف[#All],4,FALSE))</f>
        <v>0.25</v>
      </c>
      <c r="Q231">
        <f>درخواست[[#This Row],[پشت جلد]]*(1-درخواست[[#This Row],[تخفیف]])</f>
        <v>217500</v>
      </c>
      <c r="R231">
        <v>4</v>
      </c>
    </row>
    <row r="232" spans="1:18" x14ac:dyDescent="0.25">
      <c r="A232" s="24" t="s">
        <v>772</v>
      </c>
      <c r="B232" t="s">
        <v>152</v>
      </c>
      <c r="C232">
        <v>3080632168</v>
      </c>
      <c r="D232" s="21" t="str">
        <f>MID(درخواست[[#This Row],[کدمدرسه]],1,1)</f>
        <v>3</v>
      </c>
      <c r="E232" t="s">
        <v>153</v>
      </c>
      <c r="F232" t="s">
        <v>153</v>
      </c>
      <c r="G232" t="s">
        <v>154</v>
      </c>
      <c r="H232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32" t="s">
        <v>155</v>
      </c>
      <c r="J232">
        <v>9127780186</v>
      </c>
      <c r="K232">
        <v>33074268</v>
      </c>
      <c r="L232" s="24" t="s">
        <v>2201</v>
      </c>
      <c r="M232" t="s">
        <v>121</v>
      </c>
      <c r="N232" t="str">
        <f>VLOOKUP(درخواست[[#This Row],[کدکتاب]],کتاب[#All],4,FALSE)</f>
        <v>هاجر</v>
      </c>
      <c r="O232">
        <f>VLOOKUP(درخواست[[#This Row],[کدکتاب]],کتاب[#All],3,FALSE)</f>
        <v>350000</v>
      </c>
      <c r="P232">
        <f>IF(درخواست[[#This Row],[ناشر]]="هاجر",VLOOKUP(درخواست[[#This Row],[استان]],تخفیف[#All],3,FALSE),VLOOKUP(درخواست[[#This Row],[استان]],تخفیف[#All],4,FALSE))</f>
        <v>0.37</v>
      </c>
      <c r="Q232">
        <f>درخواست[[#This Row],[پشت جلد]]*(1-درخواست[[#This Row],[تخفیف]])</f>
        <v>220500</v>
      </c>
      <c r="R232">
        <v>3</v>
      </c>
    </row>
    <row r="233" spans="1:18" x14ac:dyDescent="0.25">
      <c r="A233" s="24" t="s">
        <v>773</v>
      </c>
      <c r="B233" t="s">
        <v>152</v>
      </c>
      <c r="C233">
        <v>3080632168</v>
      </c>
      <c r="D233" s="21" t="str">
        <f>MID(درخواست[[#This Row],[کدمدرسه]],1,1)</f>
        <v>3</v>
      </c>
      <c r="E233" t="s">
        <v>153</v>
      </c>
      <c r="F233" t="s">
        <v>153</v>
      </c>
      <c r="G233" t="s">
        <v>154</v>
      </c>
      <c r="H233" t="str">
        <f>درخواست[[#This Row],[استان]]&amp;"/"&amp;درخواست[[#This Row],[شهر]]&amp;"/"&amp;درخواست[[#This Row],[مدرسه]]</f>
        <v>تهران/تهران/مرکز تخصصی تفسیر و علوم قرآنی حضرت فاطمه(علیهاالسلام)</v>
      </c>
      <c r="I233" t="s">
        <v>155</v>
      </c>
      <c r="J233">
        <v>9127780186</v>
      </c>
      <c r="K233">
        <v>33074268</v>
      </c>
      <c r="L233" s="24" t="s">
        <v>2202</v>
      </c>
      <c r="M233" t="s">
        <v>122</v>
      </c>
      <c r="N233" t="str">
        <f>VLOOKUP(درخواست[[#This Row],[کدکتاب]],کتاب[#All],4,FALSE)</f>
        <v>سایر</v>
      </c>
      <c r="O233">
        <f>VLOOKUP(درخواست[[#This Row],[کدکتاب]],کتاب[#All],3,FALSE)</f>
        <v>170000</v>
      </c>
      <c r="P233">
        <f>IF(درخواست[[#This Row],[ناشر]]="هاجر",VLOOKUP(درخواست[[#This Row],[استان]],تخفیف[#All],3,FALSE),VLOOKUP(درخواست[[#This Row],[استان]],تخفیف[#All],4,FALSE))</f>
        <v>0.25</v>
      </c>
      <c r="Q233">
        <f>درخواست[[#This Row],[پشت جلد]]*(1-درخواست[[#This Row],[تخفیف]])</f>
        <v>127500</v>
      </c>
      <c r="R233">
        <v>4</v>
      </c>
    </row>
    <row r="234" spans="1:18" x14ac:dyDescent="0.25">
      <c r="A234" s="24" t="s">
        <v>774</v>
      </c>
      <c r="B234" t="s">
        <v>156</v>
      </c>
      <c r="C234">
        <v>30805011149</v>
      </c>
      <c r="D234" s="21" t="str">
        <f>MID(درخواست[[#This Row],[کدمدرسه]],1,1)</f>
        <v>3</v>
      </c>
      <c r="E234" t="s">
        <v>153</v>
      </c>
      <c r="F234" t="s">
        <v>157</v>
      </c>
      <c r="G234" t="s">
        <v>158</v>
      </c>
      <c r="H234" t="str">
        <f>درخواست[[#This Row],[استان]]&amp;"/"&amp;درخواست[[#This Row],[شهر]]&amp;"/"&amp;درخواست[[#This Row],[مدرسه]]</f>
        <v>تهران/پیشوا/فاطمیه</v>
      </c>
      <c r="I234" t="s">
        <v>159</v>
      </c>
      <c r="J234">
        <v>9354408933</v>
      </c>
      <c r="K234">
        <v>36726959</v>
      </c>
      <c r="L234" s="24" t="s">
        <v>2103</v>
      </c>
      <c r="M234" t="s">
        <v>20</v>
      </c>
      <c r="N234" t="str">
        <f>VLOOKUP(درخواست[[#This Row],[کدکتاب]],کتاب[#All],4,FALSE)</f>
        <v>سایر</v>
      </c>
      <c r="O234">
        <f>VLOOKUP(درخواست[[#This Row],[کدکتاب]],کتاب[#All],3,FALSE)</f>
        <v>550000</v>
      </c>
      <c r="P234">
        <f>IF(درخواست[[#This Row],[ناشر]]="هاجر",VLOOKUP(درخواست[[#This Row],[استان]],تخفیف[#All],3,FALSE),VLOOKUP(درخواست[[#This Row],[استان]],تخفیف[#All],4,FALSE))</f>
        <v>0.25</v>
      </c>
      <c r="Q234">
        <f>درخواست[[#This Row],[پشت جلد]]*(1-درخواست[[#This Row],[تخفیف]])</f>
        <v>412500</v>
      </c>
      <c r="R234">
        <v>12</v>
      </c>
    </row>
    <row r="235" spans="1:18" x14ac:dyDescent="0.25">
      <c r="A235" s="24" t="s">
        <v>775</v>
      </c>
      <c r="B235" t="s">
        <v>156</v>
      </c>
      <c r="C235">
        <v>30805011149</v>
      </c>
      <c r="D235" s="21" t="str">
        <f>MID(درخواست[[#This Row],[کدمدرسه]],1,1)</f>
        <v>3</v>
      </c>
      <c r="E235" t="s">
        <v>153</v>
      </c>
      <c r="F235" t="s">
        <v>157</v>
      </c>
      <c r="G235" t="s">
        <v>158</v>
      </c>
      <c r="H235" t="str">
        <f>درخواست[[#This Row],[استان]]&amp;"/"&amp;درخواست[[#This Row],[شهر]]&amp;"/"&amp;درخواست[[#This Row],[مدرسه]]</f>
        <v>تهران/پیشوا/فاطمیه</v>
      </c>
      <c r="I235" t="s">
        <v>159</v>
      </c>
      <c r="J235">
        <v>9354408933</v>
      </c>
      <c r="K235">
        <v>36726959</v>
      </c>
      <c r="L235" s="24" t="s">
        <v>2105</v>
      </c>
      <c r="M235" t="s">
        <v>22</v>
      </c>
      <c r="N235" t="str">
        <f>VLOOKUP(درخواست[[#This Row],[کدکتاب]],کتاب[#All],4,FALSE)</f>
        <v>سایر</v>
      </c>
      <c r="O235">
        <f>VLOOKUP(درخواست[[#This Row],[کدکتاب]],کتاب[#All],3,FALSE)</f>
        <v>400000</v>
      </c>
      <c r="P235">
        <f>IF(درخواست[[#This Row],[ناشر]]="هاجر",VLOOKUP(درخواست[[#This Row],[استان]],تخفیف[#All],3,FALSE),VLOOKUP(درخواست[[#This Row],[استان]],تخفیف[#All],4,FALSE))</f>
        <v>0.25</v>
      </c>
      <c r="Q235">
        <f>درخواست[[#This Row],[پشت جلد]]*(1-درخواست[[#This Row],[تخفیف]])</f>
        <v>300000</v>
      </c>
      <c r="R235">
        <v>12</v>
      </c>
    </row>
    <row r="236" spans="1:18" x14ac:dyDescent="0.25">
      <c r="A236" s="24" t="s">
        <v>776</v>
      </c>
      <c r="B236" t="s">
        <v>156</v>
      </c>
      <c r="C236">
        <v>30805011149</v>
      </c>
      <c r="D236" s="21" t="str">
        <f>MID(درخواست[[#This Row],[کدمدرسه]],1,1)</f>
        <v>3</v>
      </c>
      <c r="E236" t="s">
        <v>153</v>
      </c>
      <c r="F236" t="s">
        <v>157</v>
      </c>
      <c r="G236" t="s">
        <v>158</v>
      </c>
      <c r="H236" t="str">
        <f>درخواست[[#This Row],[استان]]&amp;"/"&amp;درخواست[[#This Row],[شهر]]&amp;"/"&amp;درخواست[[#This Row],[مدرسه]]</f>
        <v>تهران/پیشوا/فاطمیه</v>
      </c>
      <c r="I236" t="s">
        <v>159</v>
      </c>
      <c r="J236">
        <v>9354408933</v>
      </c>
      <c r="K236">
        <v>36726959</v>
      </c>
      <c r="L236" s="24" t="s">
        <v>2108</v>
      </c>
      <c r="M236" t="s">
        <v>25</v>
      </c>
      <c r="N236" t="str">
        <f>VLOOKUP(درخواست[[#This Row],[کدکتاب]],کتاب[#All],4,FALSE)</f>
        <v>سایر</v>
      </c>
      <c r="O236">
        <f>VLOOKUP(درخواست[[#This Row],[کدکتاب]],کتاب[#All],3,FALSE)</f>
        <v>1400000</v>
      </c>
      <c r="P236">
        <f>IF(درخواست[[#This Row],[ناشر]]="هاجر",VLOOKUP(درخواست[[#This Row],[استان]],تخفیف[#All],3,FALSE),VLOOKUP(درخواست[[#This Row],[استان]],تخفیف[#All],4,FALSE))</f>
        <v>0.25</v>
      </c>
      <c r="Q236">
        <f>درخواست[[#This Row],[پشت جلد]]*(1-درخواست[[#This Row],[تخفیف]])</f>
        <v>1050000</v>
      </c>
      <c r="R236">
        <v>4</v>
      </c>
    </row>
    <row r="237" spans="1:18" x14ac:dyDescent="0.25">
      <c r="A237" s="24" t="s">
        <v>777</v>
      </c>
      <c r="B237" t="s">
        <v>156</v>
      </c>
      <c r="C237">
        <v>30805011149</v>
      </c>
      <c r="D237" s="21" t="str">
        <f>MID(درخواست[[#This Row],[کدمدرسه]],1,1)</f>
        <v>3</v>
      </c>
      <c r="E237" t="s">
        <v>153</v>
      </c>
      <c r="F237" t="s">
        <v>157</v>
      </c>
      <c r="G237" t="s">
        <v>158</v>
      </c>
      <c r="H237" t="str">
        <f>درخواست[[#This Row],[استان]]&amp;"/"&amp;درخواست[[#This Row],[شهر]]&amp;"/"&amp;درخواست[[#This Row],[مدرسه]]</f>
        <v>تهران/پیشوا/فاطمیه</v>
      </c>
      <c r="I237" t="s">
        <v>159</v>
      </c>
      <c r="J237">
        <v>9354408933</v>
      </c>
      <c r="K237">
        <v>36726959</v>
      </c>
      <c r="L237" s="24" t="s">
        <v>2132</v>
      </c>
      <c r="M237" t="s">
        <v>46</v>
      </c>
      <c r="N237" t="str">
        <f>VLOOKUP(درخواست[[#This Row],[کدکتاب]],کتاب[#All],4,FALSE)</f>
        <v>سایر</v>
      </c>
      <c r="O237">
        <f>VLOOKUP(درخواست[[#This Row],[کدکتاب]],کتاب[#All],3,FALSE)</f>
        <v>400000</v>
      </c>
      <c r="P237">
        <f>IF(درخواست[[#This Row],[ناشر]]="هاجر",VLOOKUP(درخواست[[#This Row],[استان]],تخفیف[#All],3,FALSE),VLOOKUP(درخواست[[#This Row],[استان]],تخفیف[#All],4,FALSE))</f>
        <v>0.25</v>
      </c>
      <c r="Q237">
        <f>درخواست[[#This Row],[پشت جلد]]*(1-درخواست[[#This Row],[تخفیف]])</f>
        <v>300000</v>
      </c>
      <c r="R237">
        <v>10</v>
      </c>
    </row>
    <row r="238" spans="1:18" x14ac:dyDescent="0.25">
      <c r="A238" s="24" t="s">
        <v>778</v>
      </c>
      <c r="B238" t="s">
        <v>156</v>
      </c>
      <c r="C238">
        <v>30805011149</v>
      </c>
      <c r="D238" s="21" t="str">
        <f>MID(درخواست[[#This Row],[کدمدرسه]],1,1)</f>
        <v>3</v>
      </c>
      <c r="E238" t="s">
        <v>153</v>
      </c>
      <c r="F238" t="s">
        <v>157</v>
      </c>
      <c r="G238" t="s">
        <v>158</v>
      </c>
      <c r="H238" t="str">
        <f>درخواست[[#This Row],[استان]]&amp;"/"&amp;درخواست[[#This Row],[شهر]]&amp;"/"&amp;درخواست[[#This Row],[مدرسه]]</f>
        <v>تهران/پیشوا/فاطمیه</v>
      </c>
      <c r="I238" t="s">
        <v>159</v>
      </c>
      <c r="J238">
        <v>9354408933</v>
      </c>
      <c r="K238">
        <v>36726959</v>
      </c>
      <c r="L238" s="24" t="s">
        <v>2145</v>
      </c>
      <c r="M238" t="s">
        <v>64</v>
      </c>
      <c r="N238" t="str">
        <f>VLOOKUP(درخواست[[#This Row],[کدکتاب]],کتاب[#All],4,FALSE)</f>
        <v>سایر</v>
      </c>
      <c r="O238">
        <f>VLOOKUP(درخواست[[#This Row],[کدکتاب]],کتاب[#All],3,FALSE)</f>
        <v>620000</v>
      </c>
      <c r="P238">
        <f>IF(درخواست[[#This Row],[ناشر]]="هاجر",VLOOKUP(درخواست[[#This Row],[استان]],تخفیف[#All],3,FALSE),VLOOKUP(درخواست[[#This Row],[استان]],تخفیف[#All],4,FALSE))</f>
        <v>0.25</v>
      </c>
      <c r="Q238">
        <f>درخواست[[#This Row],[پشت جلد]]*(1-درخواست[[#This Row],[تخفیف]])</f>
        <v>465000</v>
      </c>
      <c r="R238">
        <v>3</v>
      </c>
    </row>
    <row r="239" spans="1:18" x14ac:dyDescent="0.25">
      <c r="A239" s="24" t="s">
        <v>779</v>
      </c>
      <c r="B239" t="s">
        <v>156</v>
      </c>
      <c r="C239">
        <v>30805011149</v>
      </c>
      <c r="D239" s="21" t="str">
        <f>MID(درخواست[[#This Row],[کدمدرسه]],1,1)</f>
        <v>3</v>
      </c>
      <c r="E239" t="s">
        <v>153</v>
      </c>
      <c r="F239" t="s">
        <v>157</v>
      </c>
      <c r="G239" t="s">
        <v>158</v>
      </c>
      <c r="H239" t="str">
        <f>درخواست[[#This Row],[استان]]&amp;"/"&amp;درخواست[[#This Row],[شهر]]&amp;"/"&amp;درخواست[[#This Row],[مدرسه]]</f>
        <v>تهران/پیشوا/فاطمیه</v>
      </c>
      <c r="I239" t="s">
        <v>159</v>
      </c>
      <c r="J239">
        <v>9354408933</v>
      </c>
      <c r="K239">
        <v>36726959</v>
      </c>
      <c r="L239" s="24" t="s">
        <v>2153</v>
      </c>
      <c r="M239" t="s">
        <v>69</v>
      </c>
      <c r="N239" t="str">
        <f>VLOOKUP(درخواست[[#This Row],[کدکتاب]],کتاب[#All],4,FALSE)</f>
        <v>سایر</v>
      </c>
      <c r="O239">
        <f>VLOOKUP(درخواست[[#This Row],[کدکتاب]],کتاب[#All],3,FALSE)</f>
        <v>390000</v>
      </c>
      <c r="P239">
        <f>IF(درخواست[[#This Row],[ناشر]]="هاجر",VLOOKUP(درخواست[[#This Row],[استان]],تخفیف[#All],3,FALSE),VLOOKUP(درخواست[[#This Row],[استان]],تخفیف[#All],4,FALSE))</f>
        <v>0.25</v>
      </c>
      <c r="Q239">
        <f>درخواست[[#This Row],[پشت جلد]]*(1-درخواست[[#This Row],[تخفیف]])</f>
        <v>292500</v>
      </c>
      <c r="R239">
        <v>4</v>
      </c>
    </row>
    <row r="240" spans="1:18" x14ac:dyDescent="0.25">
      <c r="A240" s="24" t="s">
        <v>780</v>
      </c>
      <c r="B240" t="s">
        <v>156</v>
      </c>
      <c r="C240">
        <v>30805011149</v>
      </c>
      <c r="D240" s="21" t="str">
        <f>MID(درخواست[[#This Row],[کدمدرسه]],1,1)</f>
        <v>3</v>
      </c>
      <c r="E240" t="s">
        <v>153</v>
      </c>
      <c r="F240" t="s">
        <v>157</v>
      </c>
      <c r="G240" t="s">
        <v>158</v>
      </c>
      <c r="H240" t="str">
        <f>درخواست[[#This Row],[استان]]&amp;"/"&amp;درخواست[[#This Row],[شهر]]&amp;"/"&amp;درخواست[[#This Row],[مدرسه]]</f>
        <v>تهران/پیشوا/فاطمیه</v>
      </c>
      <c r="I240" t="s">
        <v>159</v>
      </c>
      <c r="J240">
        <v>9354408933</v>
      </c>
      <c r="K240">
        <v>36726959</v>
      </c>
      <c r="L240" s="24" t="s">
        <v>2156</v>
      </c>
      <c r="M240" t="s">
        <v>75</v>
      </c>
      <c r="N240" t="str">
        <f>VLOOKUP(درخواست[[#This Row],[کدکتاب]],کتاب[#All],4,FALSE)</f>
        <v>هاجر</v>
      </c>
      <c r="O240">
        <f>VLOOKUP(درخواست[[#This Row],[کدکتاب]],کتاب[#All],3,FALSE)</f>
        <v>500000</v>
      </c>
      <c r="P240">
        <f>IF(درخواست[[#This Row],[ناشر]]="هاجر",VLOOKUP(درخواست[[#This Row],[استان]],تخفیف[#All],3,FALSE),VLOOKUP(درخواست[[#This Row],[استان]],تخفیف[#All],4,FALSE))</f>
        <v>0.37</v>
      </c>
      <c r="Q240">
        <f>درخواست[[#This Row],[پشت جلد]]*(1-درخواست[[#This Row],[تخفیف]])</f>
        <v>315000</v>
      </c>
      <c r="R240">
        <v>4</v>
      </c>
    </row>
    <row r="241" spans="1:18" x14ac:dyDescent="0.25">
      <c r="A241" s="24" t="s">
        <v>781</v>
      </c>
      <c r="B241" t="s">
        <v>156</v>
      </c>
      <c r="C241">
        <v>30805011149</v>
      </c>
      <c r="D241" s="21" t="str">
        <f>MID(درخواست[[#This Row],[کدمدرسه]],1,1)</f>
        <v>3</v>
      </c>
      <c r="E241" t="s">
        <v>153</v>
      </c>
      <c r="F241" t="s">
        <v>157</v>
      </c>
      <c r="G241" t="s">
        <v>158</v>
      </c>
      <c r="H241" t="str">
        <f>درخواست[[#This Row],[استان]]&amp;"/"&amp;درخواست[[#This Row],[شهر]]&amp;"/"&amp;درخواست[[#This Row],[مدرسه]]</f>
        <v>تهران/پیشوا/فاطمیه</v>
      </c>
      <c r="I241" t="s">
        <v>159</v>
      </c>
      <c r="J241">
        <v>9354408933</v>
      </c>
      <c r="K241">
        <v>36726959</v>
      </c>
      <c r="L241" s="24" t="s">
        <v>2155</v>
      </c>
      <c r="M241" t="s">
        <v>76</v>
      </c>
      <c r="N241" t="str">
        <f>VLOOKUP(درخواست[[#This Row],[کدکتاب]],کتاب[#All],4,FALSE)</f>
        <v>هاجر</v>
      </c>
      <c r="O241">
        <f>VLOOKUP(درخواست[[#This Row],[کدکتاب]],کتاب[#All],3,FALSE)</f>
        <v>360000</v>
      </c>
      <c r="P241">
        <f>IF(درخواست[[#This Row],[ناشر]]="هاجر",VLOOKUP(درخواست[[#This Row],[استان]],تخفیف[#All],3,FALSE),VLOOKUP(درخواست[[#This Row],[استان]],تخفیف[#All],4,FALSE))</f>
        <v>0.37</v>
      </c>
      <c r="Q241">
        <f>درخواست[[#This Row],[پشت جلد]]*(1-درخواست[[#This Row],[تخفیف]])</f>
        <v>226800</v>
      </c>
      <c r="R241">
        <v>3</v>
      </c>
    </row>
    <row r="242" spans="1:18" x14ac:dyDescent="0.25">
      <c r="A242" s="24" t="s">
        <v>782</v>
      </c>
      <c r="B242" t="s">
        <v>156</v>
      </c>
      <c r="C242">
        <v>30805011149</v>
      </c>
      <c r="D242" s="21" t="str">
        <f>MID(درخواست[[#This Row],[کدمدرسه]],1,1)</f>
        <v>3</v>
      </c>
      <c r="E242" t="s">
        <v>153</v>
      </c>
      <c r="F242" t="s">
        <v>157</v>
      </c>
      <c r="G242" t="s">
        <v>158</v>
      </c>
      <c r="H242" t="str">
        <f>درخواست[[#This Row],[استان]]&amp;"/"&amp;درخواست[[#This Row],[شهر]]&amp;"/"&amp;درخواست[[#This Row],[مدرسه]]</f>
        <v>تهران/پیشوا/فاطمیه</v>
      </c>
      <c r="I242" t="s">
        <v>159</v>
      </c>
      <c r="J242">
        <v>9354408933</v>
      </c>
      <c r="K242">
        <v>36726959</v>
      </c>
      <c r="L242" s="24" t="s">
        <v>2160</v>
      </c>
      <c r="M242" t="s">
        <v>77</v>
      </c>
      <c r="N242" t="str">
        <f>VLOOKUP(درخواست[[#This Row],[کدکتاب]],کتاب[#All],4,FALSE)</f>
        <v>سایر</v>
      </c>
      <c r="O242">
        <f>VLOOKUP(درخواست[[#This Row],[کدکتاب]],کتاب[#All],3,FALSE)</f>
        <v>566000</v>
      </c>
      <c r="P242">
        <f>IF(درخواست[[#This Row],[ناشر]]="هاجر",VLOOKUP(درخواست[[#This Row],[استان]],تخفیف[#All],3,FALSE),VLOOKUP(درخواست[[#This Row],[استان]],تخفیف[#All],4,FALSE))</f>
        <v>0.25</v>
      </c>
      <c r="Q242">
        <f>درخواست[[#This Row],[پشت جلد]]*(1-درخواست[[#This Row],[تخفیف]])</f>
        <v>424500</v>
      </c>
      <c r="R242">
        <v>4</v>
      </c>
    </row>
    <row r="243" spans="1:18" x14ac:dyDescent="0.25">
      <c r="A243" s="24" t="s">
        <v>783</v>
      </c>
      <c r="B243" t="s">
        <v>156</v>
      </c>
      <c r="C243">
        <v>30805011149</v>
      </c>
      <c r="D243" s="21" t="str">
        <f>MID(درخواست[[#This Row],[کدمدرسه]],1,1)</f>
        <v>3</v>
      </c>
      <c r="E243" t="s">
        <v>153</v>
      </c>
      <c r="F243" t="s">
        <v>157</v>
      </c>
      <c r="G243" t="s">
        <v>158</v>
      </c>
      <c r="H243" t="str">
        <f>درخواست[[#This Row],[استان]]&amp;"/"&amp;درخواست[[#This Row],[شهر]]&amp;"/"&amp;درخواست[[#This Row],[مدرسه]]</f>
        <v>تهران/پیشوا/فاطمیه</v>
      </c>
      <c r="I243" t="s">
        <v>159</v>
      </c>
      <c r="J243">
        <v>9354408933</v>
      </c>
      <c r="K243">
        <v>36726959</v>
      </c>
      <c r="L243" s="24" t="s">
        <v>2159</v>
      </c>
      <c r="M243" t="s">
        <v>78</v>
      </c>
      <c r="N243" t="str">
        <f>VLOOKUP(درخواست[[#This Row],[کدکتاب]],کتاب[#All],4,FALSE)</f>
        <v>هاجر</v>
      </c>
      <c r="O243">
        <f>VLOOKUP(درخواست[[#This Row],[کدکتاب]],کتاب[#All],3,FALSE)</f>
        <v>490000</v>
      </c>
      <c r="P243">
        <f>IF(درخواست[[#This Row],[ناشر]]="هاجر",VLOOKUP(درخواست[[#This Row],[استان]],تخفیف[#All],3,FALSE),VLOOKUP(درخواست[[#This Row],[استان]],تخفیف[#All],4,FALSE))</f>
        <v>0.37</v>
      </c>
      <c r="Q243">
        <f>درخواست[[#This Row],[پشت جلد]]*(1-درخواست[[#This Row],[تخفیف]])</f>
        <v>308700</v>
      </c>
      <c r="R243">
        <v>12</v>
      </c>
    </row>
    <row r="244" spans="1:18" x14ac:dyDescent="0.25">
      <c r="A244" s="24" t="s">
        <v>784</v>
      </c>
      <c r="B244" t="s">
        <v>156</v>
      </c>
      <c r="C244">
        <v>30805011149</v>
      </c>
      <c r="D244" s="21" t="str">
        <f>MID(درخواست[[#This Row],[کدمدرسه]],1,1)</f>
        <v>3</v>
      </c>
      <c r="E244" t="s">
        <v>153</v>
      </c>
      <c r="F244" t="s">
        <v>157</v>
      </c>
      <c r="G244" t="s">
        <v>158</v>
      </c>
      <c r="H244" t="str">
        <f>درخواست[[#This Row],[استان]]&amp;"/"&amp;درخواست[[#This Row],[شهر]]&amp;"/"&amp;درخواست[[#This Row],[مدرسه]]</f>
        <v>تهران/پیشوا/فاطمیه</v>
      </c>
      <c r="I244" t="s">
        <v>159</v>
      </c>
      <c r="J244">
        <v>9354408933</v>
      </c>
      <c r="K244">
        <v>36726959</v>
      </c>
      <c r="L244" s="24" t="s">
        <v>2182</v>
      </c>
      <c r="M244" t="s">
        <v>100</v>
      </c>
      <c r="N244" t="str">
        <f>VLOOKUP(درخواست[[#This Row],[کدکتاب]],کتاب[#All],4,FALSE)</f>
        <v>سایر</v>
      </c>
      <c r="O244">
        <f>VLOOKUP(درخواست[[#This Row],[کدکتاب]],کتاب[#All],3,FALSE)</f>
        <v>450000</v>
      </c>
      <c r="P244">
        <f>IF(درخواست[[#This Row],[ناشر]]="هاجر",VLOOKUP(درخواست[[#This Row],[استان]],تخفیف[#All],3,FALSE),VLOOKUP(درخواست[[#This Row],[استان]],تخفیف[#All],4,FALSE))</f>
        <v>0.25</v>
      </c>
      <c r="Q244">
        <f>درخواست[[#This Row],[پشت جلد]]*(1-درخواست[[#This Row],[تخفیف]])</f>
        <v>337500</v>
      </c>
      <c r="R244">
        <v>4</v>
      </c>
    </row>
    <row r="245" spans="1:18" x14ac:dyDescent="0.25">
      <c r="A245" s="24" t="s">
        <v>785</v>
      </c>
      <c r="B245" t="s">
        <v>156</v>
      </c>
      <c r="C245">
        <v>30805011149</v>
      </c>
      <c r="D245" s="21" t="str">
        <f>MID(درخواست[[#This Row],[کدمدرسه]],1,1)</f>
        <v>3</v>
      </c>
      <c r="E245" t="s">
        <v>153</v>
      </c>
      <c r="F245" t="s">
        <v>157</v>
      </c>
      <c r="G245" t="s">
        <v>158</v>
      </c>
      <c r="H245" t="str">
        <f>درخواست[[#This Row],[استان]]&amp;"/"&amp;درخواست[[#This Row],[شهر]]&amp;"/"&amp;درخواست[[#This Row],[مدرسه]]</f>
        <v>تهران/پیشوا/فاطمیه</v>
      </c>
      <c r="I245" t="s">
        <v>159</v>
      </c>
      <c r="J245">
        <v>9354408933</v>
      </c>
      <c r="K245">
        <v>36726959</v>
      </c>
      <c r="L245" s="24" t="s">
        <v>2192</v>
      </c>
      <c r="M245" t="s">
        <v>110</v>
      </c>
      <c r="N245" t="str">
        <f>VLOOKUP(درخواست[[#This Row],[کدکتاب]],کتاب[#All],4,FALSE)</f>
        <v>سایر</v>
      </c>
      <c r="O245">
        <f>VLOOKUP(درخواست[[#This Row],[کدکتاب]],کتاب[#All],3,FALSE)</f>
        <v>58000</v>
      </c>
      <c r="P245">
        <f>IF(درخواست[[#This Row],[ناشر]]="هاجر",VLOOKUP(درخواست[[#This Row],[استان]],تخفیف[#All],3,FALSE),VLOOKUP(درخواست[[#This Row],[استان]],تخفیف[#All],4,FALSE))</f>
        <v>0.25</v>
      </c>
      <c r="Q245">
        <f>درخواست[[#This Row],[پشت جلد]]*(1-درخواست[[#This Row],[تخفیف]])</f>
        <v>43500</v>
      </c>
      <c r="R245">
        <v>4</v>
      </c>
    </row>
    <row r="246" spans="1:18" x14ac:dyDescent="0.25">
      <c r="A246" s="24" t="s">
        <v>786</v>
      </c>
      <c r="B246" t="s">
        <v>156</v>
      </c>
      <c r="C246">
        <v>30805011149</v>
      </c>
      <c r="D246" s="21" t="str">
        <f>MID(درخواست[[#This Row],[کدمدرسه]],1,1)</f>
        <v>3</v>
      </c>
      <c r="E246" t="s">
        <v>153</v>
      </c>
      <c r="F246" t="s">
        <v>157</v>
      </c>
      <c r="G246" t="s">
        <v>158</v>
      </c>
      <c r="H246" t="str">
        <f>درخواست[[#This Row],[استان]]&amp;"/"&amp;درخواست[[#This Row],[شهر]]&amp;"/"&amp;درخواست[[#This Row],[مدرسه]]</f>
        <v>تهران/پیشوا/فاطمیه</v>
      </c>
      <c r="I246" t="s">
        <v>159</v>
      </c>
      <c r="J246">
        <v>9354408933</v>
      </c>
      <c r="K246">
        <v>36726959</v>
      </c>
      <c r="L246" s="24" t="s">
        <v>2110</v>
      </c>
      <c r="M246" t="s">
        <v>112</v>
      </c>
      <c r="N246" t="str">
        <f>VLOOKUP(درخواست[[#This Row],[کدکتاب]],کتاب[#All],4,FALSE)</f>
        <v>سایر</v>
      </c>
      <c r="O246">
        <f>VLOOKUP(درخواست[[#This Row],[کدکتاب]],کتاب[#All],3,FALSE)</f>
        <v>600000</v>
      </c>
      <c r="P246">
        <f>IF(درخواست[[#This Row],[ناشر]]="هاجر",VLOOKUP(درخواست[[#This Row],[استان]],تخفیف[#All],3,FALSE),VLOOKUP(درخواست[[#This Row],[استان]],تخفیف[#All],4,FALSE))</f>
        <v>0.25</v>
      </c>
      <c r="Q246">
        <f>درخواست[[#This Row],[پشت جلد]]*(1-درخواست[[#This Row],[تخفیف]])</f>
        <v>450000</v>
      </c>
      <c r="R246">
        <v>12</v>
      </c>
    </row>
    <row r="247" spans="1:18" x14ac:dyDescent="0.25">
      <c r="A247" s="24" t="s">
        <v>787</v>
      </c>
      <c r="B247" t="s">
        <v>156</v>
      </c>
      <c r="C247">
        <v>30805011149</v>
      </c>
      <c r="D247" s="21" t="str">
        <f>MID(درخواست[[#This Row],[کدمدرسه]],1,1)</f>
        <v>3</v>
      </c>
      <c r="E247" t="s">
        <v>153</v>
      </c>
      <c r="F247" t="s">
        <v>157</v>
      </c>
      <c r="G247" t="s">
        <v>158</v>
      </c>
      <c r="H247" t="str">
        <f>درخواست[[#This Row],[استان]]&amp;"/"&amp;درخواست[[#This Row],[شهر]]&amp;"/"&amp;درخواست[[#This Row],[مدرسه]]</f>
        <v>تهران/پیشوا/فاطمیه</v>
      </c>
      <c r="I247" t="s">
        <v>159</v>
      </c>
      <c r="J247">
        <v>9354408933</v>
      </c>
      <c r="K247">
        <v>36726959</v>
      </c>
      <c r="L247" s="24" t="s">
        <v>2194</v>
      </c>
      <c r="M247" t="s">
        <v>114</v>
      </c>
      <c r="N247" t="str">
        <f>VLOOKUP(درخواست[[#This Row],[کدکتاب]],کتاب[#All],4,FALSE)</f>
        <v>هاجر</v>
      </c>
      <c r="O247">
        <f>VLOOKUP(درخواست[[#This Row],[کدکتاب]],کتاب[#All],3,FALSE)</f>
        <v>270000</v>
      </c>
      <c r="P247">
        <f>IF(درخواست[[#This Row],[ناشر]]="هاجر",VLOOKUP(درخواست[[#This Row],[استان]],تخفیف[#All],3,FALSE),VLOOKUP(درخواست[[#This Row],[استان]],تخفیف[#All],4,FALSE))</f>
        <v>0.37</v>
      </c>
      <c r="Q247">
        <f>درخواست[[#This Row],[پشت جلد]]*(1-درخواست[[#This Row],[تخفیف]])</f>
        <v>170100</v>
      </c>
      <c r="R247">
        <v>5</v>
      </c>
    </row>
    <row r="248" spans="1:18" x14ac:dyDescent="0.25">
      <c r="A248" s="24" t="s">
        <v>788</v>
      </c>
      <c r="B248" t="s">
        <v>156</v>
      </c>
      <c r="C248">
        <v>30805011149</v>
      </c>
      <c r="D248" s="21" t="str">
        <f>MID(درخواست[[#This Row],[کدمدرسه]],1,1)</f>
        <v>3</v>
      </c>
      <c r="E248" t="s">
        <v>153</v>
      </c>
      <c r="F248" t="s">
        <v>157</v>
      </c>
      <c r="G248" t="s">
        <v>158</v>
      </c>
      <c r="H248" t="str">
        <f>درخواست[[#This Row],[استان]]&amp;"/"&amp;درخواست[[#This Row],[شهر]]&amp;"/"&amp;درخواست[[#This Row],[مدرسه]]</f>
        <v>تهران/پیشوا/فاطمیه</v>
      </c>
      <c r="I248" t="s">
        <v>159</v>
      </c>
      <c r="J248">
        <v>9354408933</v>
      </c>
      <c r="K248">
        <v>36726959</v>
      </c>
      <c r="L248" s="24" t="s">
        <v>2201</v>
      </c>
      <c r="M248" t="s">
        <v>121</v>
      </c>
      <c r="N248" t="str">
        <f>VLOOKUP(درخواست[[#This Row],[کدکتاب]],کتاب[#All],4,FALSE)</f>
        <v>هاجر</v>
      </c>
      <c r="O248">
        <f>VLOOKUP(درخواست[[#This Row],[کدکتاب]],کتاب[#All],3,FALSE)</f>
        <v>350000</v>
      </c>
      <c r="P248">
        <f>IF(درخواست[[#This Row],[ناشر]]="هاجر",VLOOKUP(درخواست[[#This Row],[استان]],تخفیف[#All],3,FALSE),VLOOKUP(درخواست[[#This Row],[استان]],تخفیف[#All],4,FALSE))</f>
        <v>0.37</v>
      </c>
      <c r="Q248">
        <f>درخواست[[#This Row],[پشت جلد]]*(1-درخواست[[#This Row],[تخفیف]])</f>
        <v>220500</v>
      </c>
      <c r="R248">
        <v>3</v>
      </c>
    </row>
    <row r="249" spans="1:18" x14ac:dyDescent="0.25">
      <c r="A249" s="24" t="s">
        <v>789</v>
      </c>
      <c r="B249" t="s">
        <v>160</v>
      </c>
      <c r="C249">
        <v>3040215133</v>
      </c>
      <c r="D249" s="21" t="str">
        <f>MID(درخواست[[#This Row],[کدمدرسه]],1,1)</f>
        <v>3</v>
      </c>
      <c r="E249" t="s">
        <v>161</v>
      </c>
      <c r="F249" t="s">
        <v>161</v>
      </c>
      <c r="G249" t="s">
        <v>162</v>
      </c>
      <c r="H249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49" t="s">
        <v>163</v>
      </c>
      <c r="J249">
        <v>9133189438</v>
      </c>
      <c r="K249">
        <v>32659058</v>
      </c>
      <c r="L249" s="24" t="s">
        <v>2104</v>
      </c>
      <c r="M249" t="s">
        <v>21</v>
      </c>
      <c r="N249" t="str">
        <f>VLOOKUP(درخواست[[#This Row],[کدکتاب]],کتاب[#All],4,FALSE)</f>
        <v>سایر</v>
      </c>
      <c r="O249">
        <f>VLOOKUP(درخواست[[#This Row],[کدکتاب]],کتاب[#All],3,FALSE)</f>
        <v>900000</v>
      </c>
      <c r="P249">
        <f>IF(درخواست[[#This Row],[ناشر]]="هاجر",VLOOKUP(درخواست[[#This Row],[استان]],تخفیف[#All],3,FALSE),VLOOKUP(درخواست[[#This Row],[استان]],تخفیف[#All],4,FALSE))</f>
        <v>0.25</v>
      </c>
      <c r="Q249">
        <f>درخواست[[#This Row],[پشت جلد]]*(1-درخواست[[#This Row],[تخفیف]])</f>
        <v>675000</v>
      </c>
      <c r="R249">
        <v>45</v>
      </c>
    </row>
    <row r="250" spans="1:18" x14ac:dyDescent="0.25">
      <c r="A250" s="24" t="s">
        <v>790</v>
      </c>
      <c r="B250" t="s">
        <v>160</v>
      </c>
      <c r="C250">
        <v>3040215133</v>
      </c>
      <c r="D250" s="21" t="str">
        <f>MID(درخواست[[#This Row],[کدمدرسه]],1,1)</f>
        <v>3</v>
      </c>
      <c r="E250" t="s">
        <v>161</v>
      </c>
      <c r="F250" t="s">
        <v>161</v>
      </c>
      <c r="G250" t="s">
        <v>162</v>
      </c>
      <c r="H250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50" t="s">
        <v>163</v>
      </c>
      <c r="J250">
        <v>9133189438</v>
      </c>
      <c r="K250">
        <v>32659058</v>
      </c>
      <c r="L250" s="24" t="s">
        <v>2109</v>
      </c>
      <c r="M250" t="s">
        <v>26</v>
      </c>
      <c r="N250" t="str">
        <f>VLOOKUP(درخواست[[#This Row],[کدکتاب]],کتاب[#All],4,FALSE)</f>
        <v>سایر</v>
      </c>
      <c r="O250">
        <f>VLOOKUP(درخواست[[#This Row],[کدکتاب]],کتاب[#All],3,FALSE)</f>
        <v>170000</v>
      </c>
      <c r="P250">
        <f>IF(درخواست[[#This Row],[ناشر]]="هاجر",VLOOKUP(درخواست[[#This Row],[استان]],تخفیف[#All],3,FALSE),VLOOKUP(درخواست[[#This Row],[استان]],تخفیف[#All],4,FALSE))</f>
        <v>0.25</v>
      </c>
      <c r="Q250">
        <f>درخواست[[#This Row],[پشت جلد]]*(1-درخواست[[#This Row],[تخفیف]])</f>
        <v>127500</v>
      </c>
      <c r="R250">
        <v>15</v>
      </c>
    </row>
    <row r="251" spans="1:18" x14ac:dyDescent="0.25">
      <c r="A251" s="24" t="s">
        <v>791</v>
      </c>
      <c r="B251" t="s">
        <v>160</v>
      </c>
      <c r="C251">
        <v>3040215133</v>
      </c>
      <c r="D251" s="21" t="str">
        <f>MID(درخواست[[#This Row],[کدمدرسه]],1,1)</f>
        <v>3</v>
      </c>
      <c r="E251" t="s">
        <v>161</v>
      </c>
      <c r="F251" t="s">
        <v>161</v>
      </c>
      <c r="G251" t="s">
        <v>162</v>
      </c>
      <c r="H251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51" t="s">
        <v>163</v>
      </c>
      <c r="J251">
        <v>9133189438</v>
      </c>
      <c r="K251">
        <v>32659058</v>
      </c>
      <c r="L251" s="24" t="s">
        <v>2115</v>
      </c>
      <c r="M251" t="s">
        <v>32</v>
      </c>
      <c r="N251" t="str">
        <f>VLOOKUP(درخواست[[#This Row],[کدکتاب]],کتاب[#All],4,FALSE)</f>
        <v>سایر</v>
      </c>
      <c r="O251">
        <f>VLOOKUP(درخواست[[#This Row],[کدکتاب]],کتاب[#All],3,FALSE)</f>
        <v>250000</v>
      </c>
      <c r="P251">
        <f>IF(درخواست[[#This Row],[ناشر]]="هاجر",VLOOKUP(درخواست[[#This Row],[استان]],تخفیف[#All],3,FALSE),VLOOKUP(درخواست[[#This Row],[استان]],تخفیف[#All],4,FALSE))</f>
        <v>0.25</v>
      </c>
      <c r="Q251">
        <f>درخواست[[#This Row],[پشت جلد]]*(1-درخواست[[#This Row],[تخفیف]])</f>
        <v>187500</v>
      </c>
      <c r="R251">
        <v>15</v>
      </c>
    </row>
    <row r="252" spans="1:18" x14ac:dyDescent="0.25">
      <c r="A252" s="24" t="s">
        <v>792</v>
      </c>
      <c r="B252" t="s">
        <v>160</v>
      </c>
      <c r="C252">
        <v>3040215133</v>
      </c>
      <c r="D252" s="21" t="str">
        <f>MID(درخواست[[#This Row],[کدمدرسه]],1,1)</f>
        <v>3</v>
      </c>
      <c r="E252" t="s">
        <v>161</v>
      </c>
      <c r="F252" t="s">
        <v>161</v>
      </c>
      <c r="G252" t="s">
        <v>162</v>
      </c>
      <c r="H252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52" t="s">
        <v>163</v>
      </c>
      <c r="J252">
        <v>9133189438</v>
      </c>
      <c r="K252">
        <v>32659058</v>
      </c>
      <c r="L252" s="24" t="s">
        <v>2118</v>
      </c>
      <c r="M252" t="s">
        <v>34</v>
      </c>
      <c r="N252" t="str">
        <f>VLOOKUP(درخواست[[#This Row],[کدکتاب]],کتاب[#All],4,FALSE)</f>
        <v>سایر</v>
      </c>
      <c r="O252">
        <f>VLOOKUP(درخواست[[#This Row],[کدکتاب]],کتاب[#All],3,FALSE)</f>
        <v>0</v>
      </c>
      <c r="P252">
        <f>IF(درخواست[[#This Row],[ناشر]]="هاجر",VLOOKUP(درخواست[[#This Row],[استان]],تخفیف[#All],3,FALSE),VLOOKUP(درخواست[[#This Row],[استان]],تخفیف[#All],4,FALSE))</f>
        <v>0.25</v>
      </c>
      <c r="Q252">
        <f>درخواست[[#This Row],[پشت جلد]]*(1-درخواست[[#This Row],[تخفیف]])</f>
        <v>0</v>
      </c>
      <c r="R252">
        <v>15</v>
      </c>
    </row>
    <row r="253" spans="1:18" x14ac:dyDescent="0.25">
      <c r="A253" s="24" t="s">
        <v>793</v>
      </c>
      <c r="B253" t="s">
        <v>160</v>
      </c>
      <c r="C253">
        <v>3040215133</v>
      </c>
      <c r="D253" s="21" t="str">
        <f>MID(درخواست[[#This Row],[کدمدرسه]],1,1)</f>
        <v>3</v>
      </c>
      <c r="E253" t="s">
        <v>161</v>
      </c>
      <c r="F253" t="s">
        <v>161</v>
      </c>
      <c r="G253" t="s">
        <v>162</v>
      </c>
      <c r="H253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53" t="s">
        <v>163</v>
      </c>
      <c r="J253">
        <v>9133189438</v>
      </c>
      <c r="K253">
        <v>32659058</v>
      </c>
      <c r="L253" s="24" t="s">
        <v>2119</v>
      </c>
      <c r="M253" t="s">
        <v>35</v>
      </c>
      <c r="N253" t="str">
        <f>VLOOKUP(درخواست[[#This Row],[کدکتاب]],کتاب[#All],4,FALSE)</f>
        <v>سایر</v>
      </c>
      <c r="O253">
        <f>VLOOKUP(درخواست[[#This Row],[کدکتاب]],کتاب[#All],3,FALSE)</f>
        <v>0</v>
      </c>
      <c r="P253">
        <f>IF(درخواست[[#This Row],[ناشر]]="هاجر",VLOOKUP(درخواست[[#This Row],[استان]],تخفیف[#All],3,FALSE),VLOOKUP(درخواست[[#This Row],[استان]],تخفیف[#All],4,FALSE))</f>
        <v>0.25</v>
      </c>
      <c r="Q253">
        <f>درخواست[[#This Row],[پشت جلد]]*(1-درخواست[[#This Row],[تخفیف]])</f>
        <v>0</v>
      </c>
      <c r="R253">
        <v>15</v>
      </c>
    </row>
    <row r="254" spans="1:18" x14ac:dyDescent="0.25">
      <c r="A254" s="24" t="s">
        <v>794</v>
      </c>
      <c r="B254" t="s">
        <v>160</v>
      </c>
      <c r="C254">
        <v>3040215133</v>
      </c>
      <c r="D254" s="21" t="str">
        <f>MID(درخواست[[#This Row],[کدمدرسه]],1,1)</f>
        <v>3</v>
      </c>
      <c r="E254" t="s">
        <v>161</v>
      </c>
      <c r="F254" t="s">
        <v>161</v>
      </c>
      <c r="G254" t="s">
        <v>162</v>
      </c>
      <c r="H254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54" t="s">
        <v>163</v>
      </c>
      <c r="J254">
        <v>9133189438</v>
      </c>
      <c r="K254">
        <v>32659058</v>
      </c>
      <c r="L254" s="24" t="s">
        <v>2120</v>
      </c>
      <c r="M254" t="s">
        <v>36</v>
      </c>
      <c r="N254" t="str">
        <f>VLOOKUP(درخواست[[#This Row],[کدکتاب]],کتاب[#All],4,FALSE)</f>
        <v>سایر</v>
      </c>
      <c r="O254">
        <f>VLOOKUP(درخواست[[#This Row],[کدکتاب]],کتاب[#All],3,FALSE)</f>
        <v>320000</v>
      </c>
      <c r="P254">
        <f>IF(درخواست[[#This Row],[ناشر]]="هاجر",VLOOKUP(درخواست[[#This Row],[استان]],تخفیف[#All],3,FALSE),VLOOKUP(درخواست[[#This Row],[استان]],تخفیف[#All],4,FALSE))</f>
        <v>0.25</v>
      </c>
      <c r="Q254">
        <f>درخواست[[#This Row],[پشت جلد]]*(1-درخواست[[#This Row],[تخفیف]])</f>
        <v>240000</v>
      </c>
      <c r="R254">
        <v>12</v>
      </c>
    </row>
    <row r="255" spans="1:18" x14ac:dyDescent="0.25">
      <c r="A255" s="24" t="s">
        <v>795</v>
      </c>
      <c r="B255" t="s">
        <v>160</v>
      </c>
      <c r="C255">
        <v>3040215133</v>
      </c>
      <c r="D255" s="21" t="str">
        <f>MID(درخواست[[#This Row],[کدمدرسه]],1,1)</f>
        <v>3</v>
      </c>
      <c r="E255" t="s">
        <v>161</v>
      </c>
      <c r="F255" t="s">
        <v>161</v>
      </c>
      <c r="G255" t="s">
        <v>162</v>
      </c>
      <c r="H255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55" t="s">
        <v>163</v>
      </c>
      <c r="J255">
        <v>9133189438</v>
      </c>
      <c r="K255">
        <v>32659058</v>
      </c>
      <c r="L255" s="24" t="s">
        <v>2151</v>
      </c>
      <c r="M255" t="s">
        <v>38</v>
      </c>
      <c r="N255" t="str">
        <f>VLOOKUP(درخواست[[#This Row],[کدکتاب]],کتاب[#All],4,FALSE)</f>
        <v>سایر</v>
      </c>
      <c r="O255">
        <f>VLOOKUP(درخواست[[#This Row],[کدکتاب]],کتاب[#All],3,FALSE)</f>
        <v>300000</v>
      </c>
      <c r="P255">
        <f>IF(درخواست[[#This Row],[ناشر]]="هاجر",VLOOKUP(درخواست[[#This Row],[استان]],تخفیف[#All],3,FALSE),VLOOKUP(درخواست[[#This Row],[استان]],تخفیف[#All],4,FALSE))</f>
        <v>0.25</v>
      </c>
      <c r="Q255">
        <f>درخواست[[#This Row],[پشت جلد]]*(1-درخواست[[#This Row],[تخفیف]])</f>
        <v>225000</v>
      </c>
      <c r="R255">
        <v>16</v>
      </c>
    </row>
    <row r="256" spans="1:18" x14ac:dyDescent="0.25">
      <c r="A256" s="24" t="s">
        <v>796</v>
      </c>
      <c r="B256" t="s">
        <v>160</v>
      </c>
      <c r="C256">
        <v>3040215133</v>
      </c>
      <c r="D256" s="21" t="str">
        <f>MID(درخواست[[#This Row],[کدمدرسه]],1,1)</f>
        <v>3</v>
      </c>
      <c r="E256" t="s">
        <v>161</v>
      </c>
      <c r="F256" t="s">
        <v>161</v>
      </c>
      <c r="G256" t="s">
        <v>162</v>
      </c>
      <c r="H256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56" t="s">
        <v>163</v>
      </c>
      <c r="J256">
        <v>9133189438</v>
      </c>
      <c r="K256">
        <v>32659058</v>
      </c>
      <c r="L256" s="24" t="s">
        <v>2139</v>
      </c>
      <c r="M256" t="s">
        <v>58</v>
      </c>
      <c r="N256" t="str">
        <f>VLOOKUP(درخواست[[#This Row],[کدکتاب]],کتاب[#All],4,FALSE)</f>
        <v>هاجر</v>
      </c>
      <c r="O256">
        <f>VLOOKUP(درخواست[[#This Row],[کدکتاب]],کتاب[#All],3,FALSE)</f>
        <v>1360000</v>
      </c>
      <c r="P256">
        <f>IF(درخواست[[#This Row],[ناشر]]="هاجر",VLOOKUP(درخواست[[#This Row],[استان]],تخفیف[#All],3,FALSE),VLOOKUP(درخواست[[#This Row],[استان]],تخفیف[#All],4,FALSE))</f>
        <v>0.37</v>
      </c>
      <c r="Q256">
        <f>درخواست[[#This Row],[پشت جلد]]*(1-درخواست[[#This Row],[تخفیف]])</f>
        <v>856800</v>
      </c>
      <c r="R256">
        <v>12</v>
      </c>
    </row>
    <row r="257" spans="1:18" x14ac:dyDescent="0.25">
      <c r="A257" s="24" t="s">
        <v>797</v>
      </c>
      <c r="B257" t="s">
        <v>160</v>
      </c>
      <c r="C257">
        <v>3040215133</v>
      </c>
      <c r="D257" s="21" t="str">
        <f>MID(درخواست[[#This Row],[کدمدرسه]],1,1)</f>
        <v>3</v>
      </c>
      <c r="E257" t="s">
        <v>161</v>
      </c>
      <c r="F257" t="s">
        <v>161</v>
      </c>
      <c r="G257" t="s">
        <v>162</v>
      </c>
      <c r="H257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57" t="s">
        <v>163</v>
      </c>
      <c r="J257">
        <v>9133189438</v>
      </c>
      <c r="K257">
        <v>32659058</v>
      </c>
      <c r="L257" s="24" t="s">
        <v>2162</v>
      </c>
      <c r="M257" t="s">
        <v>72</v>
      </c>
      <c r="N257" t="str">
        <f>VLOOKUP(درخواست[[#This Row],[کدکتاب]],کتاب[#All],4,FALSE)</f>
        <v>سایر</v>
      </c>
      <c r="O257">
        <f>VLOOKUP(درخواست[[#This Row],[کدکتاب]],کتاب[#All],3,FALSE)</f>
        <v>280000</v>
      </c>
      <c r="P257">
        <f>IF(درخواست[[#This Row],[ناشر]]="هاجر",VLOOKUP(درخواست[[#This Row],[استان]],تخفیف[#All],3,FALSE),VLOOKUP(درخواست[[#This Row],[استان]],تخفیف[#All],4,FALSE))</f>
        <v>0.25</v>
      </c>
      <c r="Q257">
        <f>درخواست[[#This Row],[پشت جلد]]*(1-درخواست[[#This Row],[تخفیف]])</f>
        <v>210000</v>
      </c>
      <c r="R257">
        <v>15</v>
      </c>
    </row>
    <row r="258" spans="1:18" x14ac:dyDescent="0.25">
      <c r="A258" s="24" t="s">
        <v>798</v>
      </c>
      <c r="B258" t="s">
        <v>160</v>
      </c>
      <c r="C258">
        <v>3040215133</v>
      </c>
      <c r="D258" s="21" t="str">
        <f>MID(درخواست[[#This Row],[کدمدرسه]],1,1)</f>
        <v>3</v>
      </c>
      <c r="E258" t="s">
        <v>161</v>
      </c>
      <c r="F258" t="s">
        <v>161</v>
      </c>
      <c r="G258" t="s">
        <v>162</v>
      </c>
      <c r="H258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58" t="s">
        <v>163</v>
      </c>
      <c r="J258">
        <v>9133189438</v>
      </c>
      <c r="K258">
        <v>32659058</v>
      </c>
      <c r="L258" s="24" t="s">
        <v>2156</v>
      </c>
      <c r="M258" t="s">
        <v>75</v>
      </c>
      <c r="N258" t="str">
        <f>VLOOKUP(درخواست[[#This Row],[کدکتاب]],کتاب[#All],4,FALSE)</f>
        <v>هاجر</v>
      </c>
      <c r="O258">
        <f>VLOOKUP(درخواست[[#This Row],[کدکتاب]],کتاب[#All],3,FALSE)</f>
        <v>500000</v>
      </c>
      <c r="P258">
        <f>IF(درخواست[[#This Row],[ناشر]]="هاجر",VLOOKUP(درخواست[[#This Row],[استان]],تخفیف[#All],3,FALSE),VLOOKUP(درخواست[[#This Row],[استان]],تخفیف[#All],4,FALSE))</f>
        <v>0.37</v>
      </c>
      <c r="Q258">
        <f>درخواست[[#This Row],[پشت جلد]]*(1-درخواست[[#This Row],[تخفیف]])</f>
        <v>315000</v>
      </c>
      <c r="R258">
        <v>45</v>
      </c>
    </row>
    <row r="259" spans="1:18" x14ac:dyDescent="0.25">
      <c r="A259" s="24" t="s">
        <v>799</v>
      </c>
      <c r="B259" t="s">
        <v>160</v>
      </c>
      <c r="C259">
        <v>3040215133</v>
      </c>
      <c r="D259" s="21" t="str">
        <f>MID(درخواست[[#This Row],[کدمدرسه]],1,1)</f>
        <v>3</v>
      </c>
      <c r="E259" t="s">
        <v>161</v>
      </c>
      <c r="F259" t="s">
        <v>161</v>
      </c>
      <c r="G259" t="s">
        <v>162</v>
      </c>
      <c r="H259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59" t="s">
        <v>163</v>
      </c>
      <c r="J259">
        <v>9133189438</v>
      </c>
      <c r="K259">
        <v>32659058</v>
      </c>
      <c r="L259" s="24" t="s">
        <v>2159</v>
      </c>
      <c r="M259" t="s">
        <v>78</v>
      </c>
      <c r="N259" t="str">
        <f>VLOOKUP(درخواست[[#This Row],[کدکتاب]],کتاب[#All],4,FALSE)</f>
        <v>هاجر</v>
      </c>
      <c r="O259">
        <f>VLOOKUP(درخواست[[#This Row],[کدکتاب]],کتاب[#All],3,FALSE)</f>
        <v>490000</v>
      </c>
      <c r="P259">
        <f>IF(درخواست[[#This Row],[ناشر]]="هاجر",VLOOKUP(درخواست[[#This Row],[استان]],تخفیف[#All],3,FALSE),VLOOKUP(درخواست[[#This Row],[استان]],تخفیف[#All],4,FALSE))</f>
        <v>0.37</v>
      </c>
      <c r="Q259">
        <f>درخواست[[#This Row],[پشت جلد]]*(1-درخواست[[#This Row],[تخفیف]])</f>
        <v>308700</v>
      </c>
      <c r="R259">
        <v>15</v>
      </c>
    </row>
    <row r="260" spans="1:18" x14ac:dyDescent="0.25">
      <c r="A260" s="24" t="s">
        <v>800</v>
      </c>
      <c r="B260" t="s">
        <v>160</v>
      </c>
      <c r="C260">
        <v>3040215133</v>
      </c>
      <c r="D260" s="21" t="str">
        <f>MID(درخواست[[#This Row],[کدمدرسه]],1,1)</f>
        <v>3</v>
      </c>
      <c r="E260" t="s">
        <v>161</v>
      </c>
      <c r="F260" t="s">
        <v>161</v>
      </c>
      <c r="G260" t="s">
        <v>162</v>
      </c>
      <c r="H260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60" t="s">
        <v>163</v>
      </c>
      <c r="J260">
        <v>9133189438</v>
      </c>
      <c r="K260">
        <v>32659058</v>
      </c>
      <c r="L260" s="24" t="s">
        <v>2175</v>
      </c>
      <c r="M260" t="s">
        <v>93</v>
      </c>
      <c r="N260" t="str">
        <f>VLOOKUP(درخواست[[#This Row],[کدکتاب]],کتاب[#All],4,FALSE)</f>
        <v>سایر</v>
      </c>
      <c r="O260">
        <f>VLOOKUP(درخواست[[#This Row],[کدکتاب]],کتاب[#All],3,FALSE)</f>
        <v>330000</v>
      </c>
      <c r="P260">
        <f>IF(درخواست[[#This Row],[ناشر]]="هاجر",VLOOKUP(درخواست[[#This Row],[استان]],تخفیف[#All],3,FALSE),VLOOKUP(درخواست[[#This Row],[استان]],تخفیف[#All],4,FALSE))</f>
        <v>0.25</v>
      </c>
      <c r="Q260">
        <f>درخواست[[#This Row],[پشت جلد]]*(1-درخواست[[#This Row],[تخفیف]])</f>
        <v>247500</v>
      </c>
      <c r="R260">
        <v>3</v>
      </c>
    </row>
    <row r="261" spans="1:18" x14ac:dyDescent="0.25">
      <c r="A261" s="24" t="s">
        <v>801</v>
      </c>
      <c r="B261" t="s">
        <v>160</v>
      </c>
      <c r="C261">
        <v>3040215133</v>
      </c>
      <c r="D261" s="21" t="str">
        <f>MID(درخواست[[#This Row],[کدمدرسه]],1,1)</f>
        <v>3</v>
      </c>
      <c r="E261" t="s">
        <v>161</v>
      </c>
      <c r="F261" t="s">
        <v>161</v>
      </c>
      <c r="G261" t="s">
        <v>162</v>
      </c>
      <c r="H261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61" t="s">
        <v>163</v>
      </c>
      <c r="J261">
        <v>9133189438</v>
      </c>
      <c r="K261">
        <v>32659058</v>
      </c>
      <c r="L261" s="24" t="s">
        <v>2181</v>
      </c>
      <c r="M261" t="s">
        <v>99</v>
      </c>
      <c r="N261" t="str">
        <f>VLOOKUP(درخواست[[#This Row],[کدکتاب]],کتاب[#All],4,FALSE)</f>
        <v>سایر</v>
      </c>
      <c r="O261">
        <f>VLOOKUP(درخواست[[#This Row],[کدکتاب]],کتاب[#All],3,FALSE)</f>
        <v>360000</v>
      </c>
      <c r="P261">
        <f>IF(درخواست[[#This Row],[ناشر]]="هاجر",VLOOKUP(درخواست[[#This Row],[استان]],تخفیف[#All],3,FALSE),VLOOKUP(درخواست[[#This Row],[استان]],تخفیف[#All],4,FALSE))</f>
        <v>0.25</v>
      </c>
      <c r="Q261">
        <f>درخواست[[#This Row],[پشت جلد]]*(1-درخواست[[#This Row],[تخفیف]])</f>
        <v>270000</v>
      </c>
      <c r="R261">
        <v>15</v>
      </c>
    </row>
    <row r="262" spans="1:18" x14ac:dyDescent="0.25">
      <c r="A262" s="24" t="s">
        <v>802</v>
      </c>
      <c r="B262" t="s">
        <v>160</v>
      </c>
      <c r="C262">
        <v>3040215133</v>
      </c>
      <c r="D262" s="21" t="str">
        <f>MID(درخواست[[#This Row],[کدمدرسه]],1,1)</f>
        <v>3</v>
      </c>
      <c r="E262" t="s">
        <v>161</v>
      </c>
      <c r="F262" t="s">
        <v>161</v>
      </c>
      <c r="G262" t="s">
        <v>162</v>
      </c>
      <c r="H262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62" t="s">
        <v>163</v>
      </c>
      <c r="J262">
        <v>9133189438</v>
      </c>
      <c r="K262">
        <v>32659058</v>
      </c>
      <c r="L262" s="24" t="s">
        <v>2194</v>
      </c>
      <c r="M262" t="s">
        <v>114</v>
      </c>
      <c r="N262" t="str">
        <f>VLOOKUP(درخواست[[#This Row],[کدکتاب]],کتاب[#All],4,FALSE)</f>
        <v>هاجر</v>
      </c>
      <c r="O262">
        <f>VLOOKUP(درخواست[[#This Row],[کدکتاب]],کتاب[#All],3,FALSE)</f>
        <v>270000</v>
      </c>
      <c r="P262">
        <f>IF(درخواست[[#This Row],[ناشر]]="هاجر",VLOOKUP(درخواست[[#This Row],[استان]],تخفیف[#All],3,FALSE),VLOOKUP(درخواست[[#This Row],[استان]],تخفیف[#All],4,FALSE))</f>
        <v>0.37</v>
      </c>
      <c r="Q262">
        <f>درخواست[[#This Row],[پشت جلد]]*(1-درخواست[[#This Row],[تخفیف]])</f>
        <v>170100</v>
      </c>
      <c r="R262">
        <v>15</v>
      </c>
    </row>
    <row r="263" spans="1:18" x14ac:dyDescent="0.25">
      <c r="A263" s="24" t="s">
        <v>803</v>
      </c>
      <c r="B263" t="s">
        <v>160</v>
      </c>
      <c r="C263">
        <v>3040215133</v>
      </c>
      <c r="D263" s="21" t="str">
        <f>MID(درخواست[[#This Row],[کدمدرسه]],1,1)</f>
        <v>3</v>
      </c>
      <c r="E263" t="s">
        <v>161</v>
      </c>
      <c r="F263" t="s">
        <v>161</v>
      </c>
      <c r="G263" t="s">
        <v>162</v>
      </c>
      <c r="H263" t="str">
        <f>درخواست[[#This Row],[استان]]&amp;"/"&amp;درخواست[[#This Row],[شهر]]&amp;"/"&amp;درخواست[[#This Row],[مدرسه]]</f>
        <v>اصفهان/اصفهان/موسسه آموزش عالی حوزوی محتهده امین</v>
      </c>
      <c r="I263" t="s">
        <v>163</v>
      </c>
      <c r="J263">
        <v>9133189438</v>
      </c>
      <c r="K263">
        <v>32659058</v>
      </c>
      <c r="L263" s="24" t="s">
        <v>2205</v>
      </c>
      <c r="M263" t="s">
        <v>125</v>
      </c>
      <c r="N263" t="str">
        <f>VLOOKUP(درخواست[[#This Row],[کدکتاب]],کتاب[#All],4,FALSE)</f>
        <v>سایر</v>
      </c>
      <c r="O263">
        <f>VLOOKUP(درخواست[[#This Row],[کدکتاب]],کتاب[#All],3,FALSE)</f>
        <v>600000</v>
      </c>
      <c r="P263">
        <f>IF(درخواست[[#This Row],[ناشر]]="هاجر",VLOOKUP(درخواست[[#This Row],[استان]],تخفیف[#All],3,FALSE),VLOOKUP(درخواست[[#This Row],[استان]],تخفیف[#All],4,FALSE))</f>
        <v>0.25</v>
      </c>
      <c r="Q263">
        <f>درخواست[[#This Row],[پشت جلد]]*(1-درخواست[[#This Row],[تخفیف]])</f>
        <v>450000</v>
      </c>
      <c r="R263">
        <v>15</v>
      </c>
    </row>
    <row r="264" spans="1:18" x14ac:dyDescent="0.25">
      <c r="A264" s="24" t="s">
        <v>804</v>
      </c>
      <c r="B264" t="s">
        <v>164</v>
      </c>
      <c r="C264">
        <v>3030401151</v>
      </c>
      <c r="D264" s="21" t="str">
        <f>MID(درخواست[[#This Row],[کدمدرسه]],1,1)</f>
        <v>3</v>
      </c>
      <c r="E264" t="s">
        <v>149</v>
      </c>
      <c r="F264" t="s">
        <v>165</v>
      </c>
      <c r="G264" t="s">
        <v>166</v>
      </c>
      <c r="H264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64" t="s">
        <v>167</v>
      </c>
      <c r="J264">
        <v>9147057209</v>
      </c>
      <c r="K264">
        <v>4532641200</v>
      </c>
      <c r="L264" s="24" t="s">
        <v>2103</v>
      </c>
      <c r="M264" t="s">
        <v>20</v>
      </c>
      <c r="N264" t="str">
        <f>VLOOKUP(درخواست[[#This Row],[کدکتاب]],کتاب[#All],4,FALSE)</f>
        <v>سایر</v>
      </c>
      <c r="O264">
        <f>VLOOKUP(درخواست[[#This Row],[کدکتاب]],کتاب[#All],3,FALSE)</f>
        <v>550000</v>
      </c>
      <c r="P264">
        <f>IF(درخواست[[#This Row],[ناشر]]="هاجر",VLOOKUP(درخواست[[#This Row],[استان]],تخفیف[#All],3,FALSE),VLOOKUP(درخواست[[#This Row],[استان]],تخفیف[#All],4,FALSE))</f>
        <v>0.3</v>
      </c>
      <c r="Q264">
        <f>درخواست[[#This Row],[پشت جلد]]*(1-درخواست[[#This Row],[تخفیف]])</f>
        <v>385000</v>
      </c>
      <c r="R264">
        <v>15</v>
      </c>
    </row>
    <row r="265" spans="1:18" x14ac:dyDescent="0.25">
      <c r="A265" s="24" t="s">
        <v>805</v>
      </c>
      <c r="B265" t="s">
        <v>164</v>
      </c>
      <c r="C265">
        <v>3030401151</v>
      </c>
      <c r="D265" s="21" t="str">
        <f>MID(درخواست[[#This Row],[کدمدرسه]],1,1)</f>
        <v>3</v>
      </c>
      <c r="E265" t="s">
        <v>149</v>
      </c>
      <c r="F265" t="s">
        <v>165</v>
      </c>
      <c r="G265" t="s">
        <v>166</v>
      </c>
      <c r="H265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65" t="s">
        <v>167</v>
      </c>
      <c r="J265">
        <v>9147057209</v>
      </c>
      <c r="K265">
        <v>4532641200</v>
      </c>
      <c r="L265" s="24" t="s">
        <v>2105</v>
      </c>
      <c r="M265" t="s">
        <v>22</v>
      </c>
      <c r="N265" t="str">
        <f>VLOOKUP(درخواست[[#This Row],[کدکتاب]],کتاب[#All],4,FALSE)</f>
        <v>سایر</v>
      </c>
      <c r="O265">
        <f>VLOOKUP(درخواست[[#This Row],[کدکتاب]],کتاب[#All],3,FALSE)</f>
        <v>400000</v>
      </c>
      <c r="P265">
        <f>IF(درخواست[[#This Row],[ناشر]]="هاجر",VLOOKUP(درخواست[[#This Row],[استان]],تخفیف[#All],3,FALSE),VLOOKUP(درخواست[[#This Row],[استان]],تخفیف[#All],4,FALSE))</f>
        <v>0.3</v>
      </c>
      <c r="Q265">
        <f>درخواست[[#This Row],[پشت جلد]]*(1-درخواست[[#This Row],[تخفیف]])</f>
        <v>280000</v>
      </c>
      <c r="R265">
        <v>15</v>
      </c>
    </row>
    <row r="266" spans="1:18" x14ac:dyDescent="0.25">
      <c r="A266" s="24" t="s">
        <v>806</v>
      </c>
      <c r="B266" t="s">
        <v>164</v>
      </c>
      <c r="C266">
        <v>3030401151</v>
      </c>
      <c r="D266" s="21" t="str">
        <f>MID(درخواست[[#This Row],[کدمدرسه]],1,1)</f>
        <v>3</v>
      </c>
      <c r="E266" t="s">
        <v>149</v>
      </c>
      <c r="F266" t="s">
        <v>165</v>
      </c>
      <c r="G266" t="s">
        <v>166</v>
      </c>
      <c r="H266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66" t="s">
        <v>167</v>
      </c>
      <c r="J266">
        <v>9147057209</v>
      </c>
      <c r="K266">
        <v>4532641200</v>
      </c>
      <c r="L266" s="24" t="s">
        <v>2108</v>
      </c>
      <c r="M266" t="s">
        <v>25</v>
      </c>
      <c r="N266" t="str">
        <f>VLOOKUP(درخواست[[#This Row],[کدکتاب]],کتاب[#All],4,FALSE)</f>
        <v>سایر</v>
      </c>
      <c r="O266">
        <f>VLOOKUP(درخواست[[#This Row],[کدکتاب]],کتاب[#All],3,FALSE)</f>
        <v>1400000</v>
      </c>
      <c r="P266">
        <f>IF(درخواست[[#This Row],[ناشر]]="هاجر",VLOOKUP(درخواست[[#This Row],[استان]],تخفیف[#All],3,FALSE),VLOOKUP(درخواست[[#This Row],[استان]],تخفیف[#All],4,FALSE))</f>
        <v>0.3</v>
      </c>
      <c r="Q266">
        <f>درخواست[[#This Row],[پشت جلد]]*(1-درخواست[[#This Row],[تخفیف]])</f>
        <v>979999.99999999988</v>
      </c>
      <c r="R266">
        <v>8</v>
      </c>
    </row>
    <row r="267" spans="1:18" x14ac:dyDescent="0.25">
      <c r="A267" s="24" t="s">
        <v>807</v>
      </c>
      <c r="B267" t="s">
        <v>164</v>
      </c>
      <c r="C267">
        <v>3030401151</v>
      </c>
      <c r="D267" s="21" t="str">
        <f>MID(درخواست[[#This Row],[کدمدرسه]],1,1)</f>
        <v>3</v>
      </c>
      <c r="E267" t="s">
        <v>149</v>
      </c>
      <c r="F267" t="s">
        <v>165</v>
      </c>
      <c r="G267" t="s">
        <v>166</v>
      </c>
      <c r="H267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67" t="s">
        <v>167</v>
      </c>
      <c r="J267">
        <v>9147057209</v>
      </c>
      <c r="K267">
        <v>4532641200</v>
      </c>
      <c r="L267" s="24" t="s">
        <v>2132</v>
      </c>
      <c r="M267" t="s">
        <v>46</v>
      </c>
      <c r="N267" t="str">
        <f>VLOOKUP(درخواست[[#This Row],[کدکتاب]],کتاب[#All],4,FALSE)</f>
        <v>سایر</v>
      </c>
      <c r="O267">
        <f>VLOOKUP(درخواست[[#This Row],[کدکتاب]],کتاب[#All],3,FALSE)</f>
        <v>400000</v>
      </c>
      <c r="P267">
        <f>IF(درخواست[[#This Row],[ناشر]]="هاجر",VLOOKUP(درخواست[[#This Row],[استان]],تخفیف[#All],3,FALSE),VLOOKUP(درخواست[[#This Row],[استان]],تخفیف[#All],4,FALSE))</f>
        <v>0.3</v>
      </c>
      <c r="Q267">
        <f>درخواست[[#This Row],[پشت جلد]]*(1-درخواست[[#This Row],[تخفیف]])</f>
        <v>280000</v>
      </c>
      <c r="R267">
        <v>8</v>
      </c>
    </row>
    <row r="268" spans="1:18" x14ac:dyDescent="0.25">
      <c r="A268" s="24" t="s">
        <v>808</v>
      </c>
      <c r="B268" t="s">
        <v>164</v>
      </c>
      <c r="C268">
        <v>3030401151</v>
      </c>
      <c r="D268" s="21" t="str">
        <f>MID(درخواست[[#This Row],[کدمدرسه]],1,1)</f>
        <v>3</v>
      </c>
      <c r="E268" t="s">
        <v>149</v>
      </c>
      <c r="F268" t="s">
        <v>165</v>
      </c>
      <c r="G268" t="s">
        <v>166</v>
      </c>
      <c r="H268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68" t="s">
        <v>167</v>
      </c>
      <c r="J268">
        <v>9147057209</v>
      </c>
      <c r="K268">
        <v>4532641200</v>
      </c>
      <c r="L268" s="24" t="s">
        <v>2153</v>
      </c>
      <c r="M268" t="s">
        <v>69</v>
      </c>
      <c r="N268" t="str">
        <f>VLOOKUP(درخواست[[#This Row],[کدکتاب]],کتاب[#All],4,FALSE)</f>
        <v>سایر</v>
      </c>
      <c r="O268">
        <f>VLOOKUP(درخواست[[#This Row],[کدکتاب]],کتاب[#All],3,FALSE)</f>
        <v>390000</v>
      </c>
      <c r="P268">
        <f>IF(درخواست[[#This Row],[ناشر]]="هاجر",VLOOKUP(درخواست[[#This Row],[استان]],تخفیف[#All],3,FALSE),VLOOKUP(درخواست[[#This Row],[استان]],تخفیف[#All],4,FALSE))</f>
        <v>0.3</v>
      </c>
      <c r="Q268">
        <f>درخواست[[#This Row],[پشت جلد]]*(1-درخواست[[#This Row],[تخفیف]])</f>
        <v>273000</v>
      </c>
      <c r="R268">
        <v>8</v>
      </c>
    </row>
    <row r="269" spans="1:18" x14ac:dyDescent="0.25">
      <c r="A269" s="24" t="s">
        <v>809</v>
      </c>
      <c r="B269" t="s">
        <v>164</v>
      </c>
      <c r="C269">
        <v>3030401151</v>
      </c>
      <c r="D269" s="21" t="str">
        <f>MID(درخواست[[#This Row],[کدمدرسه]],1,1)</f>
        <v>3</v>
      </c>
      <c r="E269" t="s">
        <v>149</v>
      </c>
      <c r="F269" t="s">
        <v>165</v>
      </c>
      <c r="G269" t="s">
        <v>166</v>
      </c>
      <c r="H269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69" t="s">
        <v>167</v>
      </c>
      <c r="J269">
        <v>9147057209</v>
      </c>
      <c r="K269">
        <v>4532641200</v>
      </c>
      <c r="L269" s="24" t="s">
        <v>2160</v>
      </c>
      <c r="M269" t="s">
        <v>77</v>
      </c>
      <c r="N269" t="str">
        <f>VLOOKUP(درخواست[[#This Row],[کدکتاب]],کتاب[#All],4,FALSE)</f>
        <v>سایر</v>
      </c>
      <c r="O269">
        <f>VLOOKUP(درخواست[[#This Row],[کدکتاب]],کتاب[#All],3,FALSE)</f>
        <v>566000</v>
      </c>
      <c r="P269">
        <f>IF(درخواست[[#This Row],[ناشر]]="هاجر",VLOOKUP(درخواست[[#This Row],[استان]],تخفیف[#All],3,FALSE),VLOOKUP(درخواست[[#This Row],[استان]],تخفیف[#All],4,FALSE))</f>
        <v>0.3</v>
      </c>
      <c r="Q269">
        <f>درخواست[[#This Row],[پشت جلد]]*(1-درخواست[[#This Row],[تخفیف]])</f>
        <v>396200</v>
      </c>
      <c r="R269">
        <v>8</v>
      </c>
    </row>
    <row r="270" spans="1:18" x14ac:dyDescent="0.25">
      <c r="A270" s="24" t="s">
        <v>810</v>
      </c>
      <c r="B270" t="s">
        <v>164</v>
      </c>
      <c r="C270">
        <v>3030401151</v>
      </c>
      <c r="D270" s="21" t="str">
        <f>MID(درخواست[[#This Row],[کدمدرسه]],1,1)</f>
        <v>3</v>
      </c>
      <c r="E270" t="s">
        <v>149</v>
      </c>
      <c r="F270" t="s">
        <v>165</v>
      </c>
      <c r="G270" t="s">
        <v>166</v>
      </c>
      <c r="H270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70" t="s">
        <v>167</v>
      </c>
      <c r="J270">
        <v>9147057209</v>
      </c>
      <c r="K270">
        <v>4532641200</v>
      </c>
      <c r="L270" s="24" t="s">
        <v>2159</v>
      </c>
      <c r="M270" t="s">
        <v>78</v>
      </c>
      <c r="N270" t="str">
        <f>VLOOKUP(درخواست[[#This Row],[کدکتاب]],کتاب[#All],4,FALSE)</f>
        <v>هاجر</v>
      </c>
      <c r="O270">
        <f>VLOOKUP(درخواست[[#This Row],[کدکتاب]],کتاب[#All],3,FALSE)</f>
        <v>490000</v>
      </c>
      <c r="P270">
        <f>IF(درخواست[[#This Row],[ناشر]]="هاجر",VLOOKUP(درخواست[[#This Row],[استان]],تخفیف[#All],3,FALSE),VLOOKUP(درخواست[[#This Row],[استان]],تخفیف[#All],4,FALSE))</f>
        <v>0.5</v>
      </c>
      <c r="Q270">
        <f>درخواست[[#This Row],[پشت جلد]]*(1-درخواست[[#This Row],[تخفیف]])</f>
        <v>245000</v>
      </c>
      <c r="R270">
        <v>14</v>
      </c>
    </row>
    <row r="271" spans="1:18" x14ac:dyDescent="0.25">
      <c r="A271" s="24" t="s">
        <v>811</v>
      </c>
      <c r="B271" t="s">
        <v>164</v>
      </c>
      <c r="C271">
        <v>3030401151</v>
      </c>
      <c r="D271" s="21" t="str">
        <f>MID(درخواست[[#This Row],[کدمدرسه]],1,1)</f>
        <v>3</v>
      </c>
      <c r="E271" t="s">
        <v>149</v>
      </c>
      <c r="F271" t="s">
        <v>165</v>
      </c>
      <c r="G271" t="s">
        <v>166</v>
      </c>
      <c r="H271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71" t="s">
        <v>167</v>
      </c>
      <c r="J271">
        <v>9147057209</v>
      </c>
      <c r="K271">
        <v>4532641200</v>
      </c>
      <c r="L271" s="24" t="s">
        <v>2182</v>
      </c>
      <c r="M271" t="s">
        <v>100</v>
      </c>
      <c r="N271" t="str">
        <f>VLOOKUP(درخواست[[#This Row],[کدکتاب]],کتاب[#All],4,FALSE)</f>
        <v>سایر</v>
      </c>
      <c r="O271">
        <f>VLOOKUP(درخواست[[#This Row],[کدکتاب]],کتاب[#All],3,FALSE)</f>
        <v>450000</v>
      </c>
      <c r="P271">
        <f>IF(درخواست[[#This Row],[ناشر]]="هاجر",VLOOKUP(درخواست[[#This Row],[استان]],تخفیف[#All],3,FALSE),VLOOKUP(درخواست[[#This Row],[استان]],تخفیف[#All],4,FALSE))</f>
        <v>0.3</v>
      </c>
      <c r="Q271">
        <f>درخواست[[#This Row],[پشت جلد]]*(1-درخواست[[#This Row],[تخفیف]])</f>
        <v>315000</v>
      </c>
      <c r="R271">
        <v>8</v>
      </c>
    </row>
    <row r="272" spans="1:18" x14ac:dyDescent="0.25">
      <c r="A272" s="24" t="s">
        <v>812</v>
      </c>
      <c r="B272" t="s">
        <v>164</v>
      </c>
      <c r="C272">
        <v>3030401151</v>
      </c>
      <c r="D272" s="21" t="str">
        <f>MID(درخواست[[#This Row],[کدمدرسه]],1,1)</f>
        <v>3</v>
      </c>
      <c r="E272" t="s">
        <v>149</v>
      </c>
      <c r="F272" t="s">
        <v>165</v>
      </c>
      <c r="G272" t="s">
        <v>166</v>
      </c>
      <c r="H272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72" t="s">
        <v>167</v>
      </c>
      <c r="J272">
        <v>9147057209</v>
      </c>
      <c r="K272">
        <v>4532641200</v>
      </c>
      <c r="L272" s="24" t="s">
        <v>2192</v>
      </c>
      <c r="M272" t="s">
        <v>110</v>
      </c>
      <c r="N272" t="str">
        <f>VLOOKUP(درخواست[[#This Row],[کدکتاب]],کتاب[#All],4,FALSE)</f>
        <v>سایر</v>
      </c>
      <c r="O272">
        <f>VLOOKUP(درخواست[[#This Row],[کدکتاب]],کتاب[#All],3,FALSE)</f>
        <v>58000</v>
      </c>
      <c r="P272">
        <f>IF(درخواست[[#This Row],[ناشر]]="هاجر",VLOOKUP(درخواست[[#This Row],[استان]],تخفیف[#All],3,FALSE),VLOOKUP(درخواست[[#This Row],[استان]],تخفیف[#All],4,FALSE))</f>
        <v>0.3</v>
      </c>
      <c r="Q272">
        <f>درخواست[[#This Row],[پشت جلد]]*(1-درخواست[[#This Row],[تخفیف]])</f>
        <v>40600</v>
      </c>
      <c r="R272">
        <v>8</v>
      </c>
    </row>
    <row r="273" spans="1:18" x14ac:dyDescent="0.25">
      <c r="A273" s="24" t="s">
        <v>813</v>
      </c>
      <c r="B273" t="s">
        <v>164</v>
      </c>
      <c r="C273">
        <v>3030401151</v>
      </c>
      <c r="D273" s="21" t="str">
        <f>MID(درخواست[[#This Row],[کدمدرسه]],1,1)</f>
        <v>3</v>
      </c>
      <c r="E273" t="s">
        <v>149</v>
      </c>
      <c r="F273" t="s">
        <v>165</v>
      </c>
      <c r="G273" t="s">
        <v>166</v>
      </c>
      <c r="H273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73" t="s">
        <v>167</v>
      </c>
      <c r="J273">
        <v>9147057209</v>
      </c>
      <c r="K273">
        <v>4532641200</v>
      </c>
      <c r="L273" s="24" t="s">
        <v>2110</v>
      </c>
      <c r="M273" t="s">
        <v>112</v>
      </c>
      <c r="N273" t="str">
        <f>VLOOKUP(درخواست[[#This Row],[کدکتاب]],کتاب[#All],4,FALSE)</f>
        <v>سایر</v>
      </c>
      <c r="O273">
        <f>VLOOKUP(درخواست[[#This Row],[کدکتاب]],کتاب[#All],3,FALSE)</f>
        <v>600000</v>
      </c>
      <c r="P273">
        <f>IF(درخواست[[#This Row],[ناشر]]="هاجر",VLOOKUP(درخواست[[#This Row],[استان]],تخفیف[#All],3,FALSE),VLOOKUP(درخواست[[#This Row],[استان]],تخفیف[#All],4,FALSE))</f>
        <v>0.3</v>
      </c>
      <c r="Q273">
        <f>درخواست[[#This Row],[پشت جلد]]*(1-درخواست[[#This Row],[تخفیف]])</f>
        <v>420000</v>
      </c>
      <c r="R273">
        <v>13</v>
      </c>
    </row>
    <row r="274" spans="1:18" x14ac:dyDescent="0.25">
      <c r="A274" s="24" t="s">
        <v>814</v>
      </c>
      <c r="B274" t="s">
        <v>164</v>
      </c>
      <c r="C274">
        <v>3030401151</v>
      </c>
      <c r="D274" s="21" t="str">
        <f>MID(درخواست[[#This Row],[کدمدرسه]],1,1)</f>
        <v>3</v>
      </c>
      <c r="E274" t="s">
        <v>149</v>
      </c>
      <c r="F274" t="s">
        <v>165</v>
      </c>
      <c r="G274" t="s">
        <v>166</v>
      </c>
      <c r="H274" t="str">
        <f>درخواست[[#This Row],[استان]]&amp;"/"&amp;درخواست[[#This Row],[شهر]]&amp;"/"&amp;درخواست[[#This Row],[مدرسه]]</f>
        <v>اردبیل/ گرمی/ولی عصر(عجل الله تعالی فرجه)</v>
      </c>
      <c r="I274" t="s">
        <v>167</v>
      </c>
      <c r="J274">
        <v>9147057209</v>
      </c>
      <c r="K274">
        <v>4532641200</v>
      </c>
      <c r="L274" s="24" t="s">
        <v>2194</v>
      </c>
      <c r="M274" t="s">
        <v>114</v>
      </c>
      <c r="N274" t="str">
        <f>VLOOKUP(درخواست[[#This Row],[کدکتاب]],کتاب[#All],4,FALSE)</f>
        <v>هاجر</v>
      </c>
      <c r="O274">
        <f>VLOOKUP(درخواست[[#This Row],[کدکتاب]],کتاب[#All],3,FALSE)</f>
        <v>270000</v>
      </c>
      <c r="P274">
        <f>IF(درخواست[[#This Row],[ناشر]]="هاجر",VLOOKUP(درخواست[[#This Row],[استان]],تخفیف[#All],3,FALSE),VLOOKUP(درخواست[[#This Row],[استان]],تخفیف[#All],4,FALSE))</f>
        <v>0.5</v>
      </c>
      <c r="Q274">
        <f>درخواست[[#This Row],[پشت جلد]]*(1-درخواست[[#This Row],[تخفیف]])</f>
        <v>135000</v>
      </c>
      <c r="R274">
        <v>14</v>
      </c>
    </row>
    <row r="275" spans="1:18" x14ac:dyDescent="0.25">
      <c r="A275" s="24" t="s">
        <v>815</v>
      </c>
      <c r="B275" t="s">
        <v>168</v>
      </c>
      <c r="C275">
        <v>3110403113</v>
      </c>
      <c r="D275" s="21" t="str">
        <f>MID(درخواست[[#This Row],[کدمدرسه]],1,1)</f>
        <v>3</v>
      </c>
      <c r="E275" t="s">
        <v>169</v>
      </c>
      <c r="F275" t="s">
        <v>169</v>
      </c>
      <c r="G275" t="s">
        <v>170</v>
      </c>
      <c r="H275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75" t="s">
        <v>171</v>
      </c>
      <c r="J275">
        <v>9194424438</v>
      </c>
      <c r="K275">
        <v>2433364648</v>
      </c>
      <c r="L275" s="24" t="s">
        <v>2103</v>
      </c>
      <c r="M275" t="s">
        <v>20</v>
      </c>
      <c r="N275" t="str">
        <f>VLOOKUP(درخواست[[#This Row],[کدکتاب]],کتاب[#All],4,FALSE)</f>
        <v>سایر</v>
      </c>
      <c r="O275">
        <f>VLOOKUP(درخواست[[#This Row],[کدکتاب]],کتاب[#All],3,FALSE)</f>
        <v>550000</v>
      </c>
      <c r="P275">
        <f>IF(درخواست[[#This Row],[ناشر]]="هاجر",VLOOKUP(درخواست[[#This Row],[استان]],تخفیف[#All],3,FALSE),VLOOKUP(درخواست[[#This Row],[استان]],تخفیف[#All],4,FALSE))</f>
        <v>0.25</v>
      </c>
      <c r="Q275">
        <f>درخواست[[#This Row],[پشت جلد]]*(1-درخواست[[#This Row],[تخفیف]])</f>
        <v>412500</v>
      </c>
      <c r="R275">
        <v>6</v>
      </c>
    </row>
    <row r="276" spans="1:18" x14ac:dyDescent="0.25">
      <c r="A276" s="24" t="s">
        <v>816</v>
      </c>
      <c r="B276" t="s">
        <v>168</v>
      </c>
      <c r="C276">
        <v>3110403113</v>
      </c>
      <c r="D276" s="21" t="str">
        <f>MID(درخواست[[#This Row],[کدمدرسه]],1,1)</f>
        <v>3</v>
      </c>
      <c r="E276" t="s">
        <v>169</v>
      </c>
      <c r="F276" t="s">
        <v>169</v>
      </c>
      <c r="G276" t="s">
        <v>170</v>
      </c>
      <c r="H276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76" t="s">
        <v>171</v>
      </c>
      <c r="J276">
        <v>9194424438</v>
      </c>
      <c r="K276">
        <v>2433364648</v>
      </c>
      <c r="L276" s="24" t="s">
        <v>2104</v>
      </c>
      <c r="M276" t="s">
        <v>21</v>
      </c>
      <c r="N276" t="str">
        <f>VLOOKUP(درخواست[[#This Row],[کدکتاب]],کتاب[#All],4,FALSE)</f>
        <v>سایر</v>
      </c>
      <c r="O276">
        <f>VLOOKUP(درخواست[[#This Row],[کدکتاب]],کتاب[#All],3,FALSE)</f>
        <v>900000</v>
      </c>
      <c r="P276">
        <f>IF(درخواست[[#This Row],[ناشر]]="هاجر",VLOOKUP(درخواست[[#This Row],[استان]],تخفیف[#All],3,FALSE),VLOOKUP(درخواست[[#This Row],[استان]],تخفیف[#All],4,FALSE))</f>
        <v>0.25</v>
      </c>
      <c r="Q276">
        <f>درخواست[[#This Row],[پشت جلد]]*(1-درخواست[[#This Row],[تخفیف]])</f>
        <v>675000</v>
      </c>
      <c r="R276">
        <v>1</v>
      </c>
    </row>
    <row r="277" spans="1:18" x14ac:dyDescent="0.25">
      <c r="A277" s="24" t="s">
        <v>817</v>
      </c>
      <c r="B277" t="s">
        <v>168</v>
      </c>
      <c r="C277">
        <v>3110403113</v>
      </c>
      <c r="D277" s="21" t="str">
        <f>MID(درخواست[[#This Row],[کدمدرسه]],1,1)</f>
        <v>3</v>
      </c>
      <c r="E277" t="s">
        <v>169</v>
      </c>
      <c r="F277" t="s">
        <v>169</v>
      </c>
      <c r="G277" t="s">
        <v>170</v>
      </c>
      <c r="H277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77" t="s">
        <v>171</v>
      </c>
      <c r="J277">
        <v>9194424438</v>
      </c>
      <c r="K277">
        <v>2433364648</v>
      </c>
      <c r="L277" s="24" t="s">
        <v>2105</v>
      </c>
      <c r="M277" t="s">
        <v>22</v>
      </c>
      <c r="N277" t="str">
        <f>VLOOKUP(درخواست[[#This Row],[کدکتاب]],کتاب[#All],4,FALSE)</f>
        <v>سایر</v>
      </c>
      <c r="O277">
        <f>VLOOKUP(درخواست[[#This Row],[کدکتاب]],کتاب[#All],3,FALSE)</f>
        <v>400000</v>
      </c>
      <c r="P277">
        <f>IF(درخواست[[#This Row],[ناشر]]="هاجر",VLOOKUP(درخواست[[#This Row],[استان]],تخفیف[#All],3,FALSE),VLOOKUP(درخواست[[#This Row],[استان]],تخفیف[#All],4,FALSE))</f>
        <v>0.25</v>
      </c>
      <c r="Q277">
        <f>درخواست[[#This Row],[پشت جلد]]*(1-درخواست[[#This Row],[تخفیف]])</f>
        <v>300000</v>
      </c>
      <c r="R277">
        <v>6</v>
      </c>
    </row>
    <row r="278" spans="1:18" x14ac:dyDescent="0.25">
      <c r="A278" s="24" t="s">
        <v>818</v>
      </c>
      <c r="B278" t="s">
        <v>168</v>
      </c>
      <c r="C278">
        <v>3110403113</v>
      </c>
      <c r="D278" s="21" t="str">
        <f>MID(درخواست[[#This Row],[کدمدرسه]],1,1)</f>
        <v>3</v>
      </c>
      <c r="E278" t="s">
        <v>169</v>
      </c>
      <c r="F278" t="s">
        <v>169</v>
      </c>
      <c r="G278" t="s">
        <v>170</v>
      </c>
      <c r="H278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78" t="s">
        <v>171</v>
      </c>
      <c r="J278">
        <v>9194424438</v>
      </c>
      <c r="K278">
        <v>2433364648</v>
      </c>
      <c r="L278" s="24" t="s">
        <v>2120</v>
      </c>
      <c r="M278" t="s">
        <v>36</v>
      </c>
      <c r="N278" t="str">
        <f>VLOOKUP(درخواست[[#This Row],[کدکتاب]],کتاب[#All],4,FALSE)</f>
        <v>سایر</v>
      </c>
      <c r="O278">
        <f>VLOOKUP(درخواست[[#This Row],[کدکتاب]],کتاب[#All],3,FALSE)</f>
        <v>320000</v>
      </c>
      <c r="P278">
        <f>IF(درخواست[[#This Row],[ناشر]]="هاجر",VLOOKUP(درخواست[[#This Row],[استان]],تخفیف[#All],3,FALSE),VLOOKUP(درخواست[[#This Row],[استان]],تخفیف[#All],4,FALSE))</f>
        <v>0.25</v>
      </c>
      <c r="Q278">
        <f>درخواست[[#This Row],[پشت جلد]]*(1-درخواست[[#This Row],[تخفیف]])</f>
        <v>240000</v>
      </c>
      <c r="R278">
        <v>6</v>
      </c>
    </row>
    <row r="279" spans="1:18" x14ac:dyDescent="0.25">
      <c r="A279" s="24" t="s">
        <v>819</v>
      </c>
      <c r="B279" t="s">
        <v>168</v>
      </c>
      <c r="C279">
        <v>3110403113</v>
      </c>
      <c r="D279" s="21" t="str">
        <f>MID(درخواست[[#This Row],[کدمدرسه]],1,1)</f>
        <v>3</v>
      </c>
      <c r="E279" t="s">
        <v>169</v>
      </c>
      <c r="F279" t="s">
        <v>169</v>
      </c>
      <c r="G279" t="s">
        <v>170</v>
      </c>
      <c r="H279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79" t="s">
        <v>171</v>
      </c>
      <c r="J279">
        <v>9194424438</v>
      </c>
      <c r="K279">
        <v>2433364648</v>
      </c>
      <c r="L279" s="24" t="s">
        <v>2139</v>
      </c>
      <c r="M279" t="s">
        <v>58</v>
      </c>
      <c r="N279" t="str">
        <f>VLOOKUP(درخواست[[#This Row],[کدکتاب]],کتاب[#All],4,FALSE)</f>
        <v>هاجر</v>
      </c>
      <c r="O279">
        <f>VLOOKUP(درخواست[[#This Row],[کدکتاب]],کتاب[#All],3,FALSE)</f>
        <v>1360000</v>
      </c>
      <c r="P279">
        <f>IF(درخواست[[#This Row],[ناشر]]="هاجر",VLOOKUP(درخواست[[#This Row],[استان]],تخفیف[#All],3,FALSE),VLOOKUP(درخواست[[#This Row],[استان]],تخفیف[#All],4,FALSE))</f>
        <v>0.37</v>
      </c>
      <c r="Q279">
        <f>درخواست[[#This Row],[پشت جلد]]*(1-درخواست[[#This Row],[تخفیف]])</f>
        <v>856800</v>
      </c>
      <c r="R279">
        <v>6</v>
      </c>
    </row>
    <row r="280" spans="1:18" x14ac:dyDescent="0.25">
      <c r="A280" s="24" t="s">
        <v>820</v>
      </c>
      <c r="B280" t="s">
        <v>168</v>
      </c>
      <c r="C280">
        <v>3110403113</v>
      </c>
      <c r="D280" s="21" t="str">
        <f>MID(درخواست[[#This Row],[کدمدرسه]],1,1)</f>
        <v>3</v>
      </c>
      <c r="E280" t="s">
        <v>169</v>
      </c>
      <c r="F280" t="s">
        <v>169</v>
      </c>
      <c r="G280" t="s">
        <v>170</v>
      </c>
      <c r="H280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80" t="s">
        <v>171</v>
      </c>
      <c r="J280">
        <v>9194424438</v>
      </c>
      <c r="K280">
        <v>2433364648</v>
      </c>
      <c r="L280" s="24" t="s">
        <v>2145</v>
      </c>
      <c r="M280" t="s">
        <v>64</v>
      </c>
      <c r="N280" t="str">
        <f>VLOOKUP(درخواست[[#This Row],[کدکتاب]],کتاب[#All],4,FALSE)</f>
        <v>سایر</v>
      </c>
      <c r="O280">
        <f>VLOOKUP(درخواست[[#This Row],[کدکتاب]],کتاب[#All],3,FALSE)</f>
        <v>620000</v>
      </c>
      <c r="P280">
        <f>IF(درخواست[[#This Row],[ناشر]]="هاجر",VLOOKUP(درخواست[[#This Row],[استان]],تخفیف[#All],3,FALSE),VLOOKUP(درخواست[[#This Row],[استان]],تخفیف[#All],4,FALSE))</f>
        <v>0.25</v>
      </c>
      <c r="Q280">
        <f>درخواست[[#This Row],[پشت جلد]]*(1-درخواست[[#This Row],[تخفیف]])</f>
        <v>465000</v>
      </c>
      <c r="R280">
        <v>14</v>
      </c>
    </row>
    <row r="281" spans="1:18" x14ac:dyDescent="0.25">
      <c r="A281" s="24" t="s">
        <v>821</v>
      </c>
      <c r="B281" t="s">
        <v>168</v>
      </c>
      <c r="C281">
        <v>3110403113</v>
      </c>
      <c r="D281" s="21" t="str">
        <f>MID(درخواست[[#This Row],[کدمدرسه]],1,1)</f>
        <v>3</v>
      </c>
      <c r="E281" t="s">
        <v>169</v>
      </c>
      <c r="F281" t="s">
        <v>169</v>
      </c>
      <c r="G281" t="s">
        <v>170</v>
      </c>
      <c r="H281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81" t="s">
        <v>171</v>
      </c>
      <c r="J281">
        <v>9194424438</v>
      </c>
      <c r="K281">
        <v>2433364648</v>
      </c>
      <c r="L281" s="24" t="s">
        <v>2156</v>
      </c>
      <c r="M281" t="s">
        <v>75</v>
      </c>
      <c r="N281" t="str">
        <f>VLOOKUP(درخواست[[#This Row],[کدکتاب]],کتاب[#All],4,FALSE)</f>
        <v>هاجر</v>
      </c>
      <c r="O281">
        <f>VLOOKUP(درخواست[[#This Row],[کدکتاب]],کتاب[#All],3,FALSE)</f>
        <v>500000</v>
      </c>
      <c r="P281">
        <f>IF(درخواست[[#This Row],[ناشر]]="هاجر",VLOOKUP(درخواست[[#This Row],[استان]],تخفیف[#All],3,FALSE),VLOOKUP(درخواست[[#This Row],[استان]],تخفیف[#All],4,FALSE))</f>
        <v>0.37</v>
      </c>
      <c r="Q281">
        <f>درخواست[[#This Row],[پشت جلد]]*(1-درخواست[[#This Row],[تخفیف]])</f>
        <v>315000</v>
      </c>
      <c r="R281">
        <v>10</v>
      </c>
    </row>
    <row r="282" spans="1:18" x14ac:dyDescent="0.25">
      <c r="A282" s="24" t="s">
        <v>822</v>
      </c>
      <c r="B282" t="s">
        <v>168</v>
      </c>
      <c r="C282">
        <v>3110403113</v>
      </c>
      <c r="D282" s="21" t="str">
        <f>MID(درخواست[[#This Row],[کدمدرسه]],1,1)</f>
        <v>3</v>
      </c>
      <c r="E282" t="s">
        <v>169</v>
      </c>
      <c r="F282" t="s">
        <v>169</v>
      </c>
      <c r="G282" t="s">
        <v>170</v>
      </c>
      <c r="H282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82" t="s">
        <v>171</v>
      </c>
      <c r="J282">
        <v>9194424438</v>
      </c>
      <c r="K282">
        <v>2433364648</v>
      </c>
      <c r="L282" s="24" t="s">
        <v>2155</v>
      </c>
      <c r="M282" t="s">
        <v>76</v>
      </c>
      <c r="N282" t="str">
        <f>VLOOKUP(درخواست[[#This Row],[کدکتاب]],کتاب[#All],4,FALSE)</f>
        <v>هاجر</v>
      </c>
      <c r="O282">
        <f>VLOOKUP(درخواست[[#This Row],[کدکتاب]],کتاب[#All],3,FALSE)</f>
        <v>360000</v>
      </c>
      <c r="P282">
        <f>IF(درخواست[[#This Row],[ناشر]]="هاجر",VLOOKUP(درخواست[[#This Row],[استان]],تخفیف[#All],3,FALSE),VLOOKUP(درخواست[[#This Row],[استان]],تخفیف[#All],4,FALSE))</f>
        <v>0.37</v>
      </c>
      <c r="Q282">
        <f>درخواست[[#This Row],[پشت جلد]]*(1-درخواست[[#This Row],[تخفیف]])</f>
        <v>226800</v>
      </c>
      <c r="R282">
        <v>10</v>
      </c>
    </row>
    <row r="283" spans="1:18" x14ac:dyDescent="0.25">
      <c r="A283" s="24" t="s">
        <v>823</v>
      </c>
      <c r="B283" t="s">
        <v>168</v>
      </c>
      <c r="C283">
        <v>3110403113</v>
      </c>
      <c r="D283" s="21" t="str">
        <f>MID(درخواست[[#This Row],[کدمدرسه]],1,1)</f>
        <v>3</v>
      </c>
      <c r="E283" t="s">
        <v>169</v>
      </c>
      <c r="F283" t="s">
        <v>169</v>
      </c>
      <c r="G283" t="s">
        <v>170</v>
      </c>
      <c r="H283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83" t="s">
        <v>171</v>
      </c>
      <c r="J283">
        <v>9194424438</v>
      </c>
      <c r="K283">
        <v>2433364648</v>
      </c>
      <c r="L283" s="24" t="s">
        <v>2169</v>
      </c>
      <c r="M283" t="s">
        <v>85</v>
      </c>
      <c r="N283" t="str">
        <f>VLOOKUP(درخواست[[#This Row],[کدکتاب]],کتاب[#All],4,FALSE)</f>
        <v>سایر</v>
      </c>
      <c r="O283">
        <f>VLOOKUP(درخواست[[#This Row],[کدکتاب]],کتاب[#All],3,FALSE)</f>
        <v>250000</v>
      </c>
      <c r="P283">
        <f>IF(درخواست[[#This Row],[ناشر]]="هاجر",VLOOKUP(درخواست[[#This Row],[استان]],تخفیف[#All],3,FALSE),VLOOKUP(درخواست[[#This Row],[استان]],تخفیف[#All],4,FALSE))</f>
        <v>0.25</v>
      </c>
      <c r="Q283">
        <f>درخواست[[#This Row],[پشت جلد]]*(1-درخواست[[#This Row],[تخفیف]])</f>
        <v>187500</v>
      </c>
      <c r="R283">
        <v>1</v>
      </c>
    </row>
    <row r="284" spans="1:18" x14ac:dyDescent="0.25">
      <c r="A284" s="24" t="s">
        <v>824</v>
      </c>
      <c r="B284" t="s">
        <v>168</v>
      </c>
      <c r="C284">
        <v>3110403113</v>
      </c>
      <c r="D284" s="21" t="str">
        <f>MID(درخواست[[#This Row],[کدمدرسه]],1,1)</f>
        <v>3</v>
      </c>
      <c r="E284" t="s">
        <v>169</v>
      </c>
      <c r="F284" t="s">
        <v>169</v>
      </c>
      <c r="G284" t="s">
        <v>170</v>
      </c>
      <c r="H284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84" t="s">
        <v>171</v>
      </c>
      <c r="J284">
        <v>9194424438</v>
      </c>
      <c r="K284">
        <v>2433364648</v>
      </c>
      <c r="L284" s="24" t="s">
        <v>2110</v>
      </c>
      <c r="M284" t="s">
        <v>112</v>
      </c>
      <c r="N284" t="str">
        <f>VLOOKUP(درخواست[[#This Row],[کدکتاب]],کتاب[#All],4,FALSE)</f>
        <v>سایر</v>
      </c>
      <c r="O284">
        <f>VLOOKUP(درخواست[[#This Row],[کدکتاب]],کتاب[#All],3,FALSE)</f>
        <v>600000</v>
      </c>
      <c r="P284">
        <f>IF(درخواست[[#This Row],[ناشر]]="هاجر",VLOOKUP(درخواست[[#This Row],[استان]],تخفیف[#All],3,FALSE),VLOOKUP(درخواست[[#This Row],[استان]],تخفیف[#All],4,FALSE))</f>
        <v>0.25</v>
      </c>
      <c r="Q284">
        <f>درخواست[[#This Row],[پشت جلد]]*(1-درخواست[[#This Row],[تخفیف]])</f>
        <v>450000</v>
      </c>
      <c r="R284">
        <v>3</v>
      </c>
    </row>
    <row r="285" spans="1:18" x14ac:dyDescent="0.25">
      <c r="A285" s="24" t="s">
        <v>825</v>
      </c>
      <c r="B285" t="s">
        <v>168</v>
      </c>
      <c r="C285">
        <v>3110403113</v>
      </c>
      <c r="D285" s="21" t="str">
        <f>MID(درخواست[[#This Row],[کدمدرسه]],1,1)</f>
        <v>3</v>
      </c>
      <c r="E285" t="s">
        <v>169</v>
      </c>
      <c r="F285" t="s">
        <v>169</v>
      </c>
      <c r="G285" t="s">
        <v>170</v>
      </c>
      <c r="H285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85" t="s">
        <v>171</v>
      </c>
      <c r="J285">
        <v>9194424438</v>
      </c>
      <c r="K285">
        <v>2433364648</v>
      </c>
      <c r="L285" s="24" t="s">
        <v>2194</v>
      </c>
      <c r="M285" t="s">
        <v>114</v>
      </c>
      <c r="N285" t="str">
        <f>VLOOKUP(درخواست[[#This Row],[کدکتاب]],کتاب[#All],4,FALSE)</f>
        <v>هاجر</v>
      </c>
      <c r="O285">
        <f>VLOOKUP(درخواست[[#This Row],[کدکتاب]],کتاب[#All],3,FALSE)</f>
        <v>270000</v>
      </c>
      <c r="P285">
        <f>IF(درخواست[[#This Row],[ناشر]]="هاجر",VLOOKUP(درخواست[[#This Row],[استان]],تخفیف[#All],3,FALSE),VLOOKUP(درخواست[[#This Row],[استان]],تخفیف[#All],4,FALSE))</f>
        <v>0.37</v>
      </c>
      <c r="Q285">
        <f>درخواست[[#This Row],[پشت جلد]]*(1-درخواست[[#This Row],[تخفیف]])</f>
        <v>170100</v>
      </c>
      <c r="R285">
        <v>20</v>
      </c>
    </row>
    <row r="286" spans="1:18" x14ac:dyDescent="0.25">
      <c r="A286" s="24" t="s">
        <v>826</v>
      </c>
      <c r="B286" t="s">
        <v>168</v>
      </c>
      <c r="C286">
        <v>3110403113</v>
      </c>
      <c r="D286" s="21" t="str">
        <f>MID(درخواست[[#This Row],[کدمدرسه]],1,1)</f>
        <v>3</v>
      </c>
      <c r="E286" t="s">
        <v>169</v>
      </c>
      <c r="F286" t="s">
        <v>169</v>
      </c>
      <c r="G286" t="s">
        <v>170</v>
      </c>
      <c r="H286" t="str">
        <f>درخواست[[#This Row],[استان]]&amp;"/"&amp;درخواست[[#This Row],[شهر]]&amp;"/"&amp;درخواست[[#This Row],[مدرسه]]</f>
        <v>زنجان/زنجان/موسسه آموزش عالی حوزوی نورالزهرا (علیهاالسلام)</v>
      </c>
      <c r="I286" t="s">
        <v>171</v>
      </c>
      <c r="J286">
        <v>9194424438</v>
      </c>
      <c r="K286">
        <v>2433364648</v>
      </c>
      <c r="L286" s="24" t="s">
        <v>2201</v>
      </c>
      <c r="M286" t="s">
        <v>121</v>
      </c>
      <c r="N286" t="str">
        <f>VLOOKUP(درخواست[[#This Row],[کدکتاب]],کتاب[#All],4,FALSE)</f>
        <v>هاجر</v>
      </c>
      <c r="O286">
        <f>VLOOKUP(درخواست[[#This Row],[کدکتاب]],کتاب[#All],3,FALSE)</f>
        <v>350000</v>
      </c>
      <c r="P286">
        <f>IF(درخواست[[#This Row],[ناشر]]="هاجر",VLOOKUP(درخواست[[#This Row],[استان]],تخفیف[#All],3,FALSE),VLOOKUP(درخواست[[#This Row],[استان]],تخفیف[#All],4,FALSE))</f>
        <v>0.37</v>
      </c>
      <c r="Q286">
        <f>درخواست[[#This Row],[پشت جلد]]*(1-درخواست[[#This Row],[تخفیف]])</f>
        <v>220500</v>
      </c>
      <c r="R286">
        <v>14</v>
      </c>
    </row>
    <row r="287" spans="1:18" x14ac:dyDescent="0.25">
      <c r="A287" s="24" t="s">
        <v>827</v>
      </c>
      <c r="B287" t="s">
        <v>172</v>
      </c>
      <c r="C287">
        <v>3240803102</v>
      </c>
      <c r="D287" s="21" t="str">
        <f>MID(درخواست[[#This Row],[کدمدرسه]],1,1)</f>
        <v>3</v>
      </c>
      <c r="E287" t="s">
        <v>135</v>
      </c>
      <c r="F287" t="s">
        <v>173</v>
      </c>
      <c r="G287" t="s">
        <v>174</v>
      </c>
      <c r="H287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87" t="s">
        <v>175</v>
      </c>
      <c r="J287">
        <v>9119580640</v>
      </c>
      <c r="K287">
        <v>1133304627</v>
      </c>
      <c r="L287" s="24" t="s">
        <v>2104</v>
      </c>
      <c r="M287" t="s">
        <v>21</v>
      </c>
      <c r="N287" t="str">
        <f>VLOOKUP(درخواست[[#This Row],[کدکتاب]],کتاب[#All],4,FALSE)</f>
        <v>سایر</v>
      </c>
      <c r="O287">
        <f>VLOOKUP(درخواست[[#This Row],[کدکتاب]],کتاب[#All],3,FALSE)</f>
        <v>900000</v>
      </c>
      <c r="P287">
        <f>IF(درخواست[[#This Row],[ناشر]]="هاجر",VLOOKUP(درخواست[[#This Row],[استان]],تخفیف[#All],3,FALSE),VLOOKUP(درخواست[[#This Row],[استان]],تخفیف[#All],4,FALSE))</f>
        <v>0.25</v>
      </c>
      <c r="Q287">
        <f>درخواست[[#This Row],[پشت جلد]]*(1-درخواست[[#This Row],[تخفیف]])</f>
        <v>675000</v>
      </c>
      <c r="R287">
        <v>15</v>
      </c>
    </row>
    <row r="288" spans="1:18" x14ac:dyDescent="0.25">
      <c r="A288" s="24" t="s">
        <v>828</v>
      </c>
      <c r="B288" t="s">
        <v>172</v>
      </c>
      <c r="C288">
        <v>3240803102</v>
      </c>
      <c r="D288" s="21" t="str">
        <f>MID(درخواست[[#This Row],[کدمدرسه]],1,1)</f>
        <v>3</v>
      </c>
      <c r="E288" t="s">
        <v>135</v>
      </c>
      <c r="F288" t="s">
        <v>173</v>
      </c>
      <c r="G288" t="s">
        <v>174</v>
      </c>
      <c r="H288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88" t="s">
        <v>175</v>
      </c>
      <c r="J288">
        <v>9119580640</v>
      </c>
      <c r="K288">
        <v>1133304627</v>
      </c>
      <c r="L288" s="24" t="s">
        <v>2109</v>
      </c>
      <c r="M288" t="s">
        <v>26</v>
      </c>
      <c r="N288" t="str">
        <f>VLOOKUP(درخواست[[#This Row],[کدکتاب]],کتاب[#All],4,FALSE)</f>
        <v>سایر</v>
      </c>
      <c r="O288">
        <f>VLOOKUP(درخواست[[#This Row],[کدکتاب]],کتاب[#All],3,FALSE)</f>
        <v>170000</v>
      </c>
      <c r="P288">
        <f>IF(درخواست[[#This Row],[ناشر]]="هاجر",VLOOKUP(درخواست[[#This Row],[استان]],تخفیف[#All],3,FALSE),VLOOKUP(درخواست[[#This Row],[استان]],تخفیف[#All],4,FALSE))</f>
        <v>0.25</v>
      </c>
      <c r="Q288">
        <f>درخواست[[#This Row],[پشت جلد]]*(1-درخواست[[#This Row],[تخفیف]])</f>
        <v>127500</v>
      </c>
      <c r="R288">
        <v>14</v>
      </c>
    </row>
    <row r="289" spans="1:18" x14ac:dyDescent="0.25">
      <c r="A289" s="24" t="s">
        <v>829</v>
      </c>
      <c r="B289" t="s">
        <v>172</v>
      </c>
      <c r="C289">
        <v>3240803102</v>
      </c>
      <c r="D289" s="21" t="str">
        <f>MID(درخواست[[#This Row],[کدمدرسه]],1,1)</f>
        <v>3</v>
      </c>
      <c r="E289" t="s">
        <v>135</v>
      </c>
      <c r="F289" t="s">
        <v>173</v>
      </c>
      <c r="G289" t="s">
        <v>174</v>
      </c>
      <c r="H289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89" t="s">
        <v>175</v>
      </c>
      <c r="J289">
        <v>9119580640</v>
      </c>
      <c r="K289">
        <v>1133304627</v>
      </c>
      <c r="L289" s="24" t="s">
        <v>2111</v>
      </c>
      <c r="M289" t="s">
        <v>27</v>
      </c>
      <c r="N289" t="str">
        <f>VLOOKUP(درخواست[[#This Row],[کدکتاب]],کتاب[#All],4,FALSE)</f>
        <v>سایر</v>
      </c>
      <c r="O289">
        <f>VLOOKUP(درخواست[[#This Row],[کدکتاب]],کتاب[#All],3,FALSE)</f>
        <v>2100000</v>
      </c>
      <c r="P289">
        <f>IF(درخواست[[#This Row],[ناشر]]="هاجر",VLOOKUP(درخواست[[#This Row],[استان]],تخفیف[#All],3,FALSE),VLOOKUP(درخواست[[#This Row],[استان]],تخفیف[#All],4,FALSE))</f>
        <v>0.25</v>
      </c>
      <c r="Q289">
        <f>درخواست[[#This Row],[پشت جلد]]*(1-درخواست[[#This Row],[تخفیف]])</f>
        <v>1575000</v>
      </c>
      <c r="R289">
        <v>34</v>
      </c>
    </row>
    <row r="290" spans="1:18" x14ac:dyDescent="0.25">
      <c r="A290" s="24" t="s">
        <v>830</v>
      </c>
      <c r="B290" t="s">
        <v>172</v>
      </c>
      <c r="C290">
        <v>3240803102</v>
      </c>
      <c r="D290" s="21" t="str">
        <f>MID(درخواست[[#This Row],[کدمدرسه]],1,1)</f>
        <v>3</v>
      </c>
      <c r="E290" t="s">
        <v>135</v>
      </c>
      <c r="F290" t="s">
        <v>173</v>
      </c>
      <c r="G290" t="s">
        <v>174</v>
      </c>
      <c r="H290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90" t="s">
        <v>175</v>
      </c>
      <c r="J290">
        <v>9119580640</v>
      </c>
      <c r="K290">
        <v>1133304627</v>
      </c>
      <c r="L290" s="24" t="s">
        <v>2116</v>
      </c>
      <c r="M290" t="s">
        <v>28</v>
      </c>
      <c r="N290" t="str">
        <f>VLOOKUP(درخواست[[#This Row],[کدکتاب]],کتاب[#All],4,FALSE)</f>
        <v>سایر</v>
      </c>
      <c r="O290">
        <f>VLOOKUP(درخواست[[#This Row],[کدکتاب]],کتاب[#All],3,FALSE)</f>
        <v>200000</v>
      </c>
      <c r="P290">
        <f>IF(درخواست[[#This Row],[ناشر]]="هاجر",VLOOKUP(درخواست[[#This Row],[استان]],تخفیف[#All],3,FALSE),VLOOKUP(درخواست[[#This Row],[استان]],تخفیف[#All],4,FALSE))</f>
        <v>0.25</v>
      </c>
      <c r="Q290">
        <f>درخواست[[#This Row],[پشت جلد]]*(1-درخواست[[#This Row],[تخفیف]])</f>
        <v>150000</v>
      </c>
      <c r="R290">
        <v>14</v>
      </c>
    </row>
    <row r="291" spans="1:18" x14ac:dyDescent="0.25">
      <c r="A291" s="24" t="s">
        <v>831</v>
      </c>
      <c r="B291" t="s">
        <v>172</v>
      </c>
      <c r="C291">
        <v>3240803102</v>
      </c>
      <c r="D291" s="21" t="str">
        <f>MID(درخواست[[#This Row],[کدمدرسه]],1,1)</f>
        <v>3</v>
      </c>
      <c r="E291" t="s">
        <v>135</v>
      </c>
      <c r="F291" t="s">
        <v>173</v>
      </c>
      <c r="G291" t="s">
        <v>174</v>
      </c>
      <c r="H291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91" t="s">
        <v>175</v>
      </c>
      <c r="J291">
        <v>9119580640</v>
      </c>
      <c r="K291">
        <v>1133304627</v>
      </c>
      <c r="L291" s="24" t="s">
        <v>2115</v>
      </c>
      <c r="M291" t="s">
        <v>32</v>
      </c>
      <c r="N291" t="str">
        <f>VLOOKUP(درخواست[[#This Row],[کدکتاب]],کتاب[#All],4,FALSE)</f>
        <v>سایر</v>
      </c>
      <c r="O291">
        <f>VLOOKUP(درخواست[[#This Row],[کدکتاب]],کتاب[#All],3,FALSE)</f>
        <v>250000</v>
      </c>
      <c r="P291">
        <f>IF(درخواست[[#This Row],[ناشر]]="هاجر",VLOOKUP(درخواست[[#This Row],[استان]],تخفیف[#All],3,FALSE),VLOOKUP(درخواست[[#This Row],[استان]],تخفیف[#All],4,FALSE))</f>
        <v>0.25</v>
      </c>
      <c r="Q291">
        <f>درخواست[[#This Row],[پشت جلد]]*(1-درخواست[[#This Row],[تخفیف]])</f>
        <v>187500</v>
      </c>
      <c r="R291">
        <v>15</v>
      </c>
    </row>
    <row r="292" spans="1:18" x14ac:dyDescent="0.25">
      <c r="A292" s="24" t="s">
        <v>832</v>
      </c>
      <c r="B292" t="s">
        <v>172</v>
      </c>
      <c r="C292">
        <v>3240803102</v>
      </c>
      <c r="D292" s="21" t="str">
        <f>MID(درخواست[[#This Row],[کدمدرسه]],1,1)</f>
        <v>3</v>
      </c>
      <c r="E292" t="s">
        <v>135</v>
      </c>
      <c r="F292" t="s">
        <v>173</v>
      </c>
      <c r="G292" t="s">
        <v>174</v>
      </c>
      <c r="H292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92" t="s">
        <v>175</v>
      </c>
      <c r="J292">
        <v>9119580640</v>
      </c>
      <c r="K292">
        <v>1133304627</v>
      </c>
      <c r="L292" s="24" t="s">
        <v>2118</v>
      </c>
      <c r="M292" t="s">
        <v>34</v>
      </c>
      <c r="N292" t="str">
        <f>VLOOKUP(درخواست[[#This Row],[کدکتاب]],کتاب[#All],4,FALSE)</f>
        <v>سایر</v>
      </c>
      <c r="O292">
        <f>VLOOKUP(درخواست[[#This Row],[کدکتاب]],کتاب[#All],3,FALSE)</f>
        <v>0</v>
      </c>
      <c r="P292">
        <f>IF(درخواست[[#This Row],[ناشر]]="هاجر",VLOOKUP(درخواست[[#This Row],[استان]],تخفیف[#All],3,FALSE),VLOOKUP(درخواست[[#This Row],[استان]],تخفیف[#All],4,FALSE))</f>
        <v>0.25</v>
      </c>
      <c r="Q292">
        <f>درخواست[[#This Row],[پشت جلد]]*(1-درخواست[[#This Row],[تخفیف]])</f>
        <v>0</v>
      </c>
      <c r="R292">
        <v>14</v>
      </c>
    </row>
    <row r="293" spans="1:18" x14ac:dyDescent="0.25">
      <c r="A293" s="24" t="s">
        <v>833</v>
      </c>
      <c r="B293" t="s">
        <v>172</v>
      </c>
      <c r="C293">
        <v>3240803102</v>
      </c>
      <c r="D293" s="21" t="str">
        <f>MID(درخواست[[#This Row],[کدمدرسه]],1,1)</f>
        <v>3</v>
      </c>
      <c r="E293" t="s">
        <v>135</v>
      </c>
      <c r="F293" t="s">
        <v>173</v>
      </c>
      <c r="G293" t="s">
        <v>174</v>
      </c>
      <c r="H293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93" t="s">
        <v>175</v>
      </c>
      <c r="J293">
        <v>9119580640</v>
      </c>
      <c r="K293">
        <v>1133304627</v>
      </c>
      <c r="L293" s="24" t="s">
        <v>2119</v>
      </c>
      <c r="M293" t="s">
        <v>35</v>
      </c>
      <c r="N293" t="str">
        <f>VLOOKUP(درخواست[[#This Row],[کدکتاب]],کتاب[#All],4,FALSE)</f>
        <v>سایر</v>
      </c>
      <c r="O293">
        <f>VLOOKUP(درخواست[[#This Row],[کدکتاب]],کتاب[#All],3,FALSE)</f>
        <v>0</v>
      </c>
      <c r="P293">
        <f>IF(درخواست[[#This Row],[ناشر]]="هاجر",VLOOKUP(درخواست[[#This Row],[استان]],تخفیف[#All],3,FALSE),VLOOKUP(درخواست[[#This Row],[استان]],تخفیف[#All],4,FALSE))</f>
        <v>0.25</v>
      </c>
      <c r="Q293">
        <f>درخواست[[#This Row],[پشت جلد]]*(1-درخواست[[#This Row],[تخفیف]])</f>
        <v>0</v>
      </c>
      <c r="R293">
        <v>14</v>
      </c>
    </row>
    <row r="294" spans="1:18" x14ac:dyDescent="0.25">
      <c r="A294" s="24" t="s">
        <v>834</v>
      </c>
      <c r="B294" t="s">
        <v>172</v>
      </c>
      <c r="C294">
        <v>3240803102</v>
      </c>
      <c r="D294" s="21" t="str">
        <f>MID(درخواست[[#This Row],[کدمدرسه]],1,1)</f>
        <v>3</v>
      </c>
      <c r="E294" t="s">
        <v>135</v>
      </c>
      <c r="F294" t="s">
        <v>173</v>
      </c>
      <c r="G294" t="s">
        <v>174</v>
      </c>
      <c r="H294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94" t="s">
        <v>175</v>
      </c>
      <c r="J294">
        <v>9119580640</v>
      </c>
      <c r="K294">
        <v>1133304627</v>
      </c>
      <c r="L294" s="24" t="s">
        <v>2120</v>
      </c>
      <c r="M294" t="s">
        <v>36</v>
      </c>
      <c r="N294" t="str">
        <f>VLOOKUP(درخواست[[#This Row],[کدکتاب]],کتاب[#All],4,FALSE)</f>
        <v>سایر</v>
      </c>
      <c r="O294">
        <f>VLOOKUP(درخواست[[#This Row],[کدکتاب]],کتاب[#All],3,FALSE)</f>
        <v>320000</v>
      </c>
      <c r="P294">
        <f>IF(درخواست[[#This Row],[ناشر]]="هاجر",VLOOKUP(درخواست[[#This Row],[استان]],تخفیف[#All],3,FALSE),VLOOKUP(درخواست[[#This Row],[استان]],تخفیف[#All],4,FALSE))</f>
        <v>0.25</v>
      </c>
      <c r="Q294">
        <f>درخواست[[#This Row],[پشت جلد]]*(1-درخواست[[#This Row],[تخفیف]])</f>
        <v>240000</v>
      </c>
      <c r="R294">
        <v>21</v>
      </c>
    </row>
    <row r="295" spans="1:18" x14ac:dyDescent="0.25">
      <c r="A295" s="24" t="s">
        <v>835</v>
      </c>
      <c r="B295" t="s">
        <v>172</v>
      </c>
      <c r="C295">
        <v>3240803102</v>
      </c>
      <c r="D295" s="21" t="str">
        <f>MID(درخواست[[#This Row],[کدمدرسه]],1,1)</f>
        <v>3</v>
      </c>
      <c r="E295" t="s">
        <v>135</v>
      </c>
      <c r="F295" t="s">
        <v>173</v>
      </c>
      <c r="G295" t="s">
        <v>174</v>
      </c>
      <c r="H295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95" t="s">
        <v>175</v>
      </c>
      <c r="J295">
        <v>9119580640</v>
      </c>
      <c r="K295">
        <v>1133304627</v>
      </c>
      <c r="L295" s="24" t="s">
        <v>2151</v>
      </c>
      <c r="M295" t="s">
        <v>38</v>
      </c>
      <c r="N295" t="str">
        <f>VLOOKUP(درخواست[[#This Row],[کدکتاب]],کتاب[#All],4,FALSE)</f>
        <v>سایر</v>
      </c>
      <c r="O295">
        <f>VLOOKUP(درخواست[[#This Row],[کدکتاب]],کتاب[#All],3,FALSE)</f>
        <v>300000</v>
      </c>
      <c r="P295">
        <f>IF(درخواست[[#This Row],[ناشر]]="هاجر",VLOOKUP(درخواست[[#This Row],[استان]],تخفیف[#All],3,FALSE),VLOOKUP(درخواست[[#This Row],[استان]],تخفیف[#All],4,FALSE))</f>
        <v>0.25</v>
      </c>
      <c r="Q295">
        <f>درخواست[[#This Row],[پشت جلد]]*(1-درخواست[[#This Row],[تخفیف]])</f>
        <v>225000</v>
      </c>
      <c r="R295">
        <v>15</v>
      </c>
    </row>
    <row r="296" spans="1:18" x14ac:dyDescent="0.25">
      <c r="A296" s="24" t="s">
        <v>836</v>
      </c>
      <c r="B296" t="s">
        <v>172</v>
      </c>
      <c r="C296">
        <v>3240803102</v>
      </c>
      <c r="D296" s="21" t="str">
        <f>MID(درخواست[[#This Row],[کدمدرسه]],1,1)</f>
        <v>3</v>
      </c>
      <c r="E296" t="s">
        <v>135</v>
      </c>
      <c r="F296" t="s">
        <v>173</v>
      </c>
      <c r="G296" t="s">
        <v>174</v>
      </c>
      <c r="H296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96" t="s">
        <v>175</v>
      </c>
      <c r="J296">
        <v>9119580640</v>
      </c>
      <c r="K296">
        <v>1133304627</v>
      </c>
      <c r="L296" s="24" t="s">
        <v>2162</v>
      </c>
      <c r="M296" t="s">
        <v>72</v>
      </c>
      <c r="N296" t="str">
        <f>VLOOKUP(درخواست[[#This Row],[کدکتاب]],کتاب[#All],4,FALSE)</f>
        <v>سایر</v>
      </c>
      <c r="O296">
        <f>VLOOKUP(درخواست[[#This Row],[کدکتاب]],کتاب[#All],3,FALSE)</f>
        <v>280000</v>
      </c>
      <c r="P296">
        <f>IF(درخواست[[#This Row],[ناشر]]="هاجر",VLOOKUP(درخواست[[#This Row],[استان]],تخفیف[#All],3,FALSE),VLOOKUP(درخواست[[#This Row],[استان]],تخفیف[#All],4,FALSE))</f>
        <v>0.25</v>
      </c>
      <c r="Q296">
        <f>درخواست[[#This Row],[پشت جلد]]*(1-درخواست[[#This Row],[تخفیف]])</f>
        <v>210000</v>
      </c>
      <c r="R296">
        <v>15</v>
      </c>
    </row>
    <row r="297" spans="1:18" x14ac:dyDescent="0.25">
      <c r="A297" s="24" t="s">
        <v>837</v>
      </c>
      <c r="B297" t="s">
        <v>172</v>
      </c>
      <c r="C297">
        <v>3240803102</v>
      </c>
      <c r="D297" s="21" t="str">
        <f>MID(درخواست[[#This Row],[کدمدرسه]],1,1)</f>
        <v>3</v>
      </c>
      <c r="E297" t="s">
        <v>135</v>
      </c>
      <c r="F297" t="s">
        <v>173</v>
      </c>
      <c r="G297" t="s">
        <v>174</v>
      </c>
      <c r="H297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97" t="s">
        <v>175</v>
      </c>
      <c r="J297">
        <v>9119580640</v>
      </c>
      <c r="K297">
        <v>1133304627</v>
      </c>
      <c r="L297" s="24" t="s">
        <v>2156</v>
      </c>
      <c r="M297" t="s">
        <v>75</v>
      </c>
      <c r="N297" t="str">
        <f>VLOOKUP(درخواست[[#This Row],[کدکتاب]],کتاب[#All],4,FALSE)</f>
        <v>هاجر</v>
      </c>
      <c r="O297">
        <f>VLOOKUP(درخواست[[#This Row],[کدکتاب]],کتاب[#All],3,FALSE)</f>
        <v>500000</v>
      </c>
      <c r="P297">
        <f>IF(درخواست[[#This Row],[ناشر]]="هاجر",VLOOKUP(درخواست[[#This Row],[استان]],تخفیف[#All],3,FALSE),VLOOKUP(درخواست[[#This Row],[استان]],تخفیف[#All],4,FALSE))</f>
        <v>0.37</v>
      </c>
      <c r="Q297">
        <f>درخواست[[#This Row],[پشت جلد]]*(1-درخواست[[#This Row],[تخفیف]])</f>
        <v>315000</v>
      </c>
      <c r="R297">
        <v>15</v>
      </c>
    </row>
    <row r="298" spans="1:18" x14ac:dyDescent="0.25">
      <c r="A298" s="24" t="s">
        <v>838</v>
      </c>
      <c r="B298" t="s">
        <v>172</v>
      </c>
      <c r="C298">
        <v>3240803102</v>
      </c>
      <c r="D298" s="21" t="str">
        <f>MID(درخواست[[#This Row],[کدمدرسه]],1,1)</f>
        <v>3</v>
      </c>
      <c r="E298" t="s">
        <v>135</v>
      </c>
      <c r="F298" t="s">
        <v>173</v>
      </c>
      <c r="G298" t="s">
        <v>174</v>
      </c>
      <c r="H298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98" t="s">
        <v>175</v>
      </c>
      <c r="J298">
        <v>9119580640</v>
      </c>
      <c r="K298">
        <v>1133304627</v>
      </c>
      <c r="L298" s="24" t="s">
        <v>2159</v>
      </c>
      <c r="M298" t="s">
        <v>78</v>
      </c>
      <c r="N298" t="str">
        <f>VLOOKUP(درخواست[[#This Row],[کدکتاب]],کتاب[#All],4,FALSE)</f>
        <v>هاجر</v>
      </c>
      <c r="O298">
        <f>VLOOKUP(درخواست[[#This Row],[کدکتاب]],کتاب[#All],3,FALSE)</f>
        <v>490000</v>
      </c>
      <c r="P298">
        <f>IF(درخواست[[#This Row],[ناشر]]="هاجر",VLOOKUP(درخواست[[#This Row],[استان]],تخفیف[#All],3,FALSE),VLOOKUP(درخواست[[#This Row],[استان]],تخفیف[#All],4,FALSE))</f>
        <v>0.37</v>
      </c>
      <c r="Q298">
        <f>درخواست[[#This Row],[پشت جلد]]*(1-درخواست[[#This Row],[تخفیف]])</f>
        <v>308700</v>
      </c>
      <c r="R298">
        <v>14</v>
      </c>
    </row>
    <row r="299" spans="1:18" x14ac:dyDescent="0.25">
      <c r="A299" s="24" t="s">
        <v>839</v>
      </c>
      <c r="B299" t="s">
        <v>172</v>
      </c>
      <c r="C299">
        <v>3240803102</v>
      </c>
      <c r="D299" s="21" t="str">
        <f>MID(درخواست[[#This Row],[کدمدرسه]],1,1)</f>
        <v>3</v>
      </c>
      <c r="E299" t="s">
        <v>135</v>
      </c>
      <c r="F299" t="s">
        <v>173</v>
      </c>
      <c r="G299" t="s">
        <v>174</v>
      </c>
      <c r="H299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299" t="s">
        <v>175</v>
      </c>
      <c r="J299">
        <v>9119580640</v>
      </c>
      <c r="K299">
        <v>1133304627</v>
      </c>
      <c r="L299" s="24" t="s">
        <v>2175</v>
      </c>
      <c r="M299" t="s">
        <v>93</v>
      </c>
      <c r="N299" t="str">
        <f>VLOOKUP(درخواست[[#This Row],[کدکتاب]],کتاب[#All],4,FALSE)</f>
        <v>سایر</v>
      </c>
      <c r="O299">
        <f>VLOOKUP(درخواست[[#This Row],[کدکتاب]],کتاب[#All],3,FALSE)</f>
        <v>330000</v>
      </c>
      <c r="P299">
        <f>IF(درخواست[[#This Row],[ناشر]]="هاجر",VLOOKUP(درخواست[[#This Row],[استان]],تخفیف[#All],3,FALSE),VLOOKUP(درخواست[[#This Row],[استان]],تخفیف[#All],4,FALSE))</f>
        <v>0.25</v>
      </c>
      <c r="Q299">
        <f>درخواست[[#This Row],[پشت جلد]]*(1-درخواست[[#This Row],[تخفیف]])</f>
        <v>247500</v>
      </c>
      <c r="R299">
        <v>13</v>
      </c>
    </row>
    <row r="300" spans="1:18" x14ac:dyDescent="0.25">
      <c r="A300" s="24" t="s">
        <v>840</v>
      </c>
      <c r="B300" t="s">
        <v>172</v>
      </c>
      <c r="C300">
        <v>3240803102</v>
      </c>
      <c r="D300" s="21" t="str">
        <f>MID(درخواست[[#This Row],[کدمدرسه]],1,1)</f>
        <v>3</v>
      </c>
      <c r="E300" t="s">
        <v>135</v>
      </c>
      <c r="F300" t="s">
        <v>173</v>
      </c>
      <c r="G300" t="s">
        <v>174</v>
      </c>
      <c r="H300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300" t="s">
        <v>175</v>
      </c>
      <c r="J300">
        <v>9119580640</v>
      </c>
      <c r="K300">
        <v>1133304627</v>
      </c>
      <c r="L300" s="24" t="s">
        <v>2181</v>
      </c>
      <c r="M300" t="s">
        <v>99</v>
      </c>
      <c r="N300" t="str">
        <f>VLOOKUP(درخواست[[#This Row],[کدکتاب]],کتاب[#All],4,FALSE)</f>
        <v>سایر</v>
      </c>
      <c r="O300">
        <f>VLOOKUP(درخواست[[#This Row],[کدکتاب]],کتاب[#All],3,FALSE)</f>
        <v>360000</v>
      </c>
      <c r="P300">
        <f>IF(درخواست[[#This Row],[ناشر]]="هاجر",VLOOKUP(درخواست[[#This Row],[استان]],تخفیف[#All],3,FALSE),VLOOKUP(درخواست[[#This Row],[استان]],تخفیف[#All],4,FALSE))</f>
        <v>0.25</v>
      </c>
      <c r="Q300">
        <f>درخواست[[#This Row],[پشت جلد]]*(1-درخواست[[#This Row],[تخفیف]])</f>
        <v>270000</v>
      </c>
      <c r="R300">
        <v>14</v>
      </c>
    </row>
    <row r="301" spans="1:18" x14ac:dyDescent="0.25">
      <c r="A301" s="24" t="s">
        <v>841</v>
      </c>
      <c r="B301" t="s">
        <v>172</v>
      </c>
      <c r="C301">
        <v>3240803102</v>
      </c>
      <c r="D301" s="21" t="str">
        <f>MID(درخواست[[#This Row],[کدمدرسه]],1,1)</f>
        <v>3</v>
      </c>
      <c r="E301" t="s">
        <v>135</v>
      </c>
      <c r="F301" t="s">
        <v>173</v>
      </c>
      <c r="G301" t="s">
        <v>174</v>
      </c>
      <c r="H301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301" t="s">
        <v>175</v>
      </c>
      <c r="J301">
        <v>9119580640</v>
      </c>
      <c r="K301">
        <v>1133304627</v>
      </c>
      <c r="L301" s="24" t="s">
        <v>2194</v>
      </c>
      <c r="M301" t="s">
        <v>114</v>
      </c>
      <c r="N301" t="str">
        <f>VLOOKUP(درخواست[[#This Row],[کدکتاب]],کتاب[#All],4,FALSE)</f>
        <v>هاجر</v>
      </c>
      <c r="O301">
        <f>VLOOKUP(درخواست[[#This Row],[کدکتاب]],کتاب[#All],3,FALSE)</f>
        <v>270000</v>
      </c>
      <c r="P301">
        <f>IF(درخواست[[#This Row],[ناشر]]="هاجر",VLOOKUP(درخواست[[#This Row],[استان]],تخفیف[#All],3,FALSE),VLOOKUP(درخواست[[#This Row],[استان]],تخفیف[#All],4,FALSE))</f>
        <v>0.37</v>
      </c>
      <c r="Q301">
        <f>درخواست[[#This Row],[پشت جلد]]*(1-درخواست[[#This Row],[تخفیف]])</f>
        <v>170100</v>
      </c>
      <c r="R301">
        <v>30</v>
      </c>
    </row>
    <row r="302" spans="1:18" x14ac:dyDescent="0.25">
      <c r="A302" s="24" t="s">
        <v>842</v>
      </c>
      <c r="B302" t="s">
        <v>172</v>
      </c>
      <c r="C302">
        <v>3240803102</v>
      </c>
      <c r="D302" s="21" t="str">
        <f>MID(درخواست[[#This Row],[کدمدرسه]],1,1)</f>
        <v>3</v>
      </c>
      <c r="E302" t="s">
        <v>135</v>
      </c>
      <c r="F302" t="s">
        <v>173</v>
      </c>
      <c r="G302" t="s">
        <v>174</v>
      </c>
      <c r="H302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302" t="s">
        <v>175</v>
      </c>
      <c r="J302">
        <v>9119580640</v>
      </c>
      <c r="K302">
        <v>1133304627</v>
      </c>
      <c r="L302" s="24" t="s">
        <v>2200</v>
      </c>
      <c r="M302" t="s">
        <v>120</v>
      </c>
      <c r="N302" t="str">
        <f>VLOOKUP(درخواست[[#This Row],[کدکتاب]],کتاب[#All],4,FALSE)</f>
        <v>سایر</v>
      </c>
      <c r="O302">
        <f>VLOOKUP(درخواست[[#This Row],[کدکتاب]],کتاب[#All],3,FALSE)</f>
        <v>160000</v>
      </c>
      <c r="P302">
        <f>IF(درخواست[[#This Row],[ناشر]]="هاجر",VLOOKUP(درخواست[[#This Row],[استان]],تخفیف[#All],3,FALSE),VLOOKUP(درخواست[[#This Row],[استان]],تخفیف[#All],4,FALSE))</f>
        <v>0.25</v>
      </c>
      <c r="Q302">
        <f>درخواست[[#This Row],[پشت جلد]]*(1-درخواست[[#This Row],[تخفیف]])</f>
        <v>120000</v>
      </c>
      <c r="R302">
        <v>21</v>
      </c>
    </row>
    <row r="303" spans="1:18" x14ac:dyDescent="0.25">
      <c r="A303" s="24" t="s">
        <v>843</v>
      </c>
      <c r="B303" t="s">
        <v>172</v>
      </c>
      <c r="C303">
        <v>3240803102</v>
      </c>
      <c r="D303" s="21" t="str">
        <f>MID(درخواست[[#This Row],[کدمدرسه]],1,1)</f>
        <v>3</v>
      </c>
      <c r="E303" t="s">
        <v>135</v>
      </c>
      <c r="F303" t="s">
        <v>173</v>
      </c>
      <c r="G303" t="s">
        <v>174</v>
      </c>
      <c r="H303" t="str">
        <f>درخواست[[#This Row],[استان]]&amp;"/"&amp;درخواست[[#This Row],[شهر]]&amp;"/"&amp;درخواست[[#This Row],[مدرسه]]</f>
        <v>مازندران/ساری/مرکز تخصصی نورالزهراء(علیهاالسلام)</v>
      </c>
      <c r="I303" t="s">
        <v>175</v>
      </c>
      <c r="J303">
        <v>9119580640</v>
      </c>
      <c r="K303">
        <v>1133304627</v>
      </c>
      <c r="L303" s="24" t="s">
        <v>2205</v>
      </c>
      <c r="M303" t="s">
        <v>125</v>
      </c>
      <c r="N303" t="str">
        <f>VLOOKUP(درخواست[[#This Row],[کدکتاب]],کتاب[#All],4,FALSE)</f>
        <v>سایر</v>
      </c>
      <c r="O303">
        <f>VLOOKUP(درخواست[[#This Row],[کدکتاب]],کتاب[#All],3,FALSE)</f>
        <v>600000</v>
      </c>
      <c r="P303">
        <f>IF(درخواست[[#This Row],[ناشر]]="هاجر",VLOOKUP(درخواست[[#This Row],[استان]],تخفیف[#All],3,FALSE),VLOOKUP(درخواست[[#This Row],[استان]],تخفیف[#All],4,FALSE))</f>
        <v>0.25</v>
      </c>
      <c r="Q303">
        <f>درخواست[[#This Row],[پشت جلد]]*(1-درخواست[[#This Row],[تخفیف]])</f>
        <v>450000</v>
      </c>
      <c r="R303">
        <v>15</v>
      </c>
    </row>
    <row r="304" spans="1:18" x14ac:dyDescent="0.25">
      <c r="A304" s="24" t="s">
        <v>844</v>
      </c>
      <c r="B304" t="s">
        <v>176</v>
      </c>
      <c r="C304">
        <v>3230502198</v>
      </c>
      <c r="D304" s="21" t="str">
        <f>MID(درخواست[[#This Row],[کدمدرسه]],1,1)</f>
        <v>3</v>
      </c>
      <c r="E304" t="s">
        <v>177</v>
      </c>
      <c r="F304" t="s">
        <v>178</v>
      </c>
      <c r="G304" t="s">
        <v>179</v>
      </c>
      <c r="H304" t="str">
        <f>درخواست[[#This Row],[استان]]&amp;"/"&amp;درخواست[[#This Row],[شهر]]&amp;"/"&amp;درخواست[[#This Row],[مدرسه]]</f>
        <v>لرستان/خرم آباد/مرکز تخصصی زینبیه</v>
      </c>
      <c r="I304" t="s">
        <v>180</v>
      </c>
      <c r="J304">
        <v>9169589045</v>
      </c>
      <c r="K304">
        <v>6633239658</v>
      </c>
      <c r="L304" s="24" t="s">
        <v>2104</v>
      </c>
      <c r="M304" t="s">
        <v>21</v>
      </c>
      <c r="N304" t="str">
        <f>VLOOKUP(درخواست[[#This Row],[کدکتاب]],کتاب[#All],4,FALSE)</f>
        <v>سایر</v>
      </c>
      <c r="O304">
        <f>VLOOKUP(درخواست[[#This Row],[کدکتاب]],کتاب[#All],3,FALSE)</f>
        <v>900000</v>
      </c>
      <c r="P304">
        <f>IF(درخواست[[#This Row],[ناشر]]="هاجر",VLOOKUP(درخواست[[#This Row],[استان]],تخفیف[#All],3,FALSE),VLOOKUP(درخواست[[#This Row],[استان]],تخفیف[#All],4,FALSE))</f>
        <v>0.35</v>
      </c>
      <c r="Q304">
        <f>درخواست[[#This Row],[پشت جلد]]*(1-درخواست[[#This Row],[تخفیف]])</f>
        <v>585000</v>
      </c>
      <c r="R304">
        <v>4</v>
      </c>
    </row>
    <row r="305" spans="1:18" x14ac:dyDescent="0.25">
      <c r="A305" s="24" t="s">
        <v>845</v>
      </c>
      <c r="B305" t="s">
        <v>176</v>
      </c>
      <c r="C305">
        <v>3230502198</v>
      </c>
      <c r="D305" s="21" t="str">
        <f>MID(درخواست[[#This Row],[کدمدرسه]],1,1)</f>
        <v>3</v>
      </c>
      <c r="E305" t="s">
        <v>177</v>
      </c>
      <c r="F305" t="s">
        <v>178</v>
      </c>
      <c r="G305" t="s">
        <v>179</v>
      </c>
      <c r="H305" t="str">
        <f>درخواست[[#This Row],[استان]]&amp;"/"&amp;درخواست[[#This Row],[شهر]]&amp;"/"&amp;درخواست[[#This Row],[مدرسه]]</f>
        <v>لرستان/خرم آباد/مرکز تخصصی زینبیه</v>
      </c>
      <c r="I305" t="s">
        <v>180</v>
      </c>
      <c r="J305">
        <v>9169589045</v>
      </c>
      <c r="K305">
        <v>6633239658</v>
      </c>
      <c r="L305" s="24" t="s">
        <v>2117</v>
      </c>
      <c r="M305" t="s">
        <v>33</v>
      </c>
      <c r="N305" t="str">
        <f>VLOOKUP(درخواست[[#This Row],[کدکتاب]],کتاب[#All],4,FALSE)</f>
        <v>سایر</v>
      </c>
      <c r="O305">
        <f>VLOOKUP(درخواست[[#This Row],[کدکتاب]],کتاب[#All],3,FALSE)</f>
        <v>220000</v>
      </c>
      <c r="P305">
        <f>IF(درخواست[[#This Row],[ناشر]]="هاجر",VLOOKUP(درخواست[[#This Row],[استان]],تخفیف[#All],3,FALSE),VLOOKUP(درخواست[[#This Row],[استان]],تخفیف[#All],4,FALSE))</f>
        <v>0.35</v>
      </c>
      <c r="Q305">
        <f>درخواست[[#This Row],[پشت جلد]]*(1-درخواست[[#This Row],[تخفیف]])</f>
        <v>143000</v>
      </c>
      <c r="R305">
        <v>2</v>
      </c>
    </row>
    <row r="306" spans="1:18" x14ac:dyDescent="0.25">
      <c r="A306" s="24" t="s">
        <v>846</v>
      </c>
      <c r="B306" t="s">
        <v>176</v>
      </c>
      <c r="C306">
        <v>3230502198</v>
      </c>
      <c r="D306" s="21" t="str">
        <f>MID(درخواست[[#This Row],[کدمدرسه]],1,1)</f>
        <v>3</v>
      </c>
      <c r="E306" t="s">
        <v>177</v>
      </c>
      <c r="F306" t="s">
        <v>178</v>
      </c>
      <c r="G306" t="s">
        <v>179</v>
      </c>
      <c r="H306" t="str">
        <f>درخواست[[#This Row],[استان]]&amp;"/"&amp;درخواست[[#This Row],[شهر]]&amp;"/"&amp;درخواست[[#This Row],[مدرسه]]</f>
        <v>لرستان/خرم آباد/مرکز تخصصی زینبیه</v>
      </c>
      <c r="I306" t="s">
        <v>180</v>
      </c>
      <c r="J306">
        <v>9169589045</v>
      </c>
      <c r="K306">
        <v>6633239658</v>
      </c>
      <c r="L306" s="24" t="s">
        <v>2134</v>
      </c>
      <c r="M306" t="s">
        <v>53</v>
      </c>
      <c r="N306" t="str">
        <f>VLOOKUP(درخواست[[#This Row],[کدکتاب]],کتاب[#All],4,FALSE)</f>
        <v>سایر</v>
      </c>
      <c r="O306">
        <f>VLOOKUP(درخواست[[#This Row],[کدکتاب]],کتاب[#All],3,FALSE)</f>
        <v>233000</v>
      </c>
      <c r="P306">
        <f>IF(درخواست[[#This Row],[ناشر]]="هاجر",VLOOKUP(درخواست[[#This Row],[استان]],تخفیف[#All],3,FALSE),VLOOKUP(درخواست[[#This Row],[استان]],تخفیف[#All],4,FALSE))</f>
        <v>0.35</v>
      </c>
      <c r="Q306">
        <f>درخواست[[#This Row],[پشت جلد]]*(1-درخواست[[#This Row],[تخفیف]])</f>
        <v>151450</v>
      </c>
      <c r="R306">
        <v>7</v>
      </c>
    </row>
    <row r="307" spans="1:18" x14ac:dyDescent="0.25">
      <c r="A307" s="24" t="s">
        <v>847</v>
      </c>
      <c r="B307" t="s">
        <v>176</v>
      </c>
      <c r="C307">
        <v>3230502198</v>
      </c>
      <c r="D307" s="21" t="str">
        <f>MID(درخواست[[#This Row],[کدمدرسه]],1,1)</f>
        <v>3</v>
      </c>
      <c r="E307" t="s">
        <v>177</v>
      </c>
      <c r="F307" t="s">
        <v>178</v>
      </c>
      <c r="G307" t="s">
        <v>179</v>
      </c>
      <c r="H307" t="str">
        <f>درخواست[[#This Row],[استان]]&amp;"/"&amp;درخواست[[#This Row],[شهر]]&amp;"/"&amp;درخواست[[#This Row],[مدرسه]]</f>
        <v>لرستان/خرم آباد/مرکز تخصصی زینبیه</v>
      </c>
      <c r="I307" t="s">
        <v>180</v>
      </c>
      <c r="J307">
        <v>9169589045</v>
      </c>
      <c r="K307">
        <v>6633239658</v>
      </c>
      <c r="L307" s="24" t="s">
        <v>2135</v>
      </c>
      <c r="M307" t="s">
        <v>54</v>
      </c>
      <c r="N307" t="str">
        <f>VLOOKUP(درخواست[[#This Row],[کدکتاب]],کتاب[#All],4,FALSE)</f>
        <v>سایر</v>
      </c>
      <c r="O307">
        <f>VLOOKUP(درخواست[[#This Row],[کدکتاب]],کتاب[#All],3,FALSE)</f>
        <v>600000</v>
      </c>
      <c r="P307">
        <f>IF(درخواست[[#This Row],[ناشر]]="هاجر",VLOOKUP(درخواست[[#This Row],[استان]],تخفیف[#All],3,FALSE),VLOOKUP(درخواست[[#This Row],[استان]],تخفیف[#All],4,FALSE))</f>
        <v>0.35</v>
      </c>
      <c r="Q307">
        <f>درخواست[[#This Row],[پشت جلد]]*(1-درخواست[[#This Row],[تخفیف]])</f>
        <v>390000</v>
      </c>
      <c r="R307">
        <v>2</v>
      </c>
    </row>
    <row r="308" spans="1:18" x14ac:dyDescent="0.25">
      <c r="A308" s="24" t="s">
        <v>848</v>
      </c>
      <c r="B308" t="s">
        <v>176</v>
      </c>
      <c r="C308">
        <v>3230502198</v>
      </c>
      <c r="D308" s="21" t="str">
        <f>MID(درخواست[[#This Row],[کدمدرسه]],1,1)</f>
        <v>3</v>
      </c>
      <c r="E308" t="s">
        <v>177</v>
      </c>
      <c r="F308" t="s">
        <v>178</v>
      </c>
      <c r="G308" t="s">
        <v>179</v>
      </c>
      <c r="H308" t="str">
        <f>درخواست[[#This Row],[استان]]&amp;"/"&amp;درخواست[[#This Row],[شهر]]&amp;"/"&amp;درخواست[[#This Row],[مدرسه]]</f>
        <v>لرستان/خرم آباد/مرکز تخصصی زینبیه</v>
      </c>
      <c r="I308" t="s">
        <v>180</v>
      </c>
      <c r="J308">
        <v>9169589045</v>
      </c>
      <c r="K308">
        <v>6633239658</v>
      </c>
      <c r="L308" s="24" t="s">
        <v>2149</v>
      </c>
      <c r="M308" t="s">
        <v>70</v>
      </c>
      <c r="N308" t="str">
        <f>VLOOKUP(درخواست[[#This Row],[کدکتاب]],کتاب[#All],4,FALSE)</f>
        <v>سایر</v>
      </c>
      <c r="O308">
        <f>VLOOKUP(درخواست[[#This Row],[کدکتاب]],کتاب[#All],3,FALSE)</f>
        <v>340000</v>
      </c>
      <c r="P308">
        <f>IF(درخواست[[#This Row],[ناشر]]="هاجر",VLOOKUP(درخواست[[#This Row],[استان]],تخفیف[#All],3,FALSE),VLOOKUP(درخواست[[#This Row],[استان]],تخفیف[#All],4,FALSE))</f>
        <v>0.35</v>
      </c>
      <c r="Q308">
        <f>درخواست[[#This Row],[پشت جلد]]*(1-درخواست[[#This Row],[تخفیف]])</f>
        <v>221000</v>
      </c>
      <c r="R308">
        <v>9</v>
      </c>
    </row>
    <row r="309" spans="1:18" x14ac:dyDescent="0.25">
      <c r="A309" s="24" t="s">
        <v>849</v>
      </c>
      <c r="B309" t="s">
        <v>176</v>
      </c>
      <c r="C309">
        <v>3230502198</v>
      </c>
      <c r="D309" s="21" t="str">
        <f>MID(درخواست[[#This Row],[کدمدرسه]],1,1)</f>
        <v>3</v>
      </c>
      <c r="E309" t="s">
        <v>177</v>
      </c>
      <c r="F309" t="s">
        <v>178</v>
      </c>
      <c r="G309" t="s">
        <v>179</v>
      </c>
      <c r="H309" t="str">
        <f>درخواست[[#This Row],[استان]]&amp;"/"&amp;درخواست[[#This Row],[شهر]]&amp;"/"&amp;درخواست[[#This Row],[مدرسه]]</f>
        <v>لرستان/خرم آباد/مرکز تخصصی زینبیه</v>
      </c>
      <c r="I309" t="s">
        <v>180</v>
      </c>
      <c r="J309">
        <v>9169589045</v>
      </c>
      <c r="K309">
        <v>6633239658</v>
      </c>
      <c r="L309" s="24" t="s">
        <v>2156</v>
      </c>
      <c r="M309" t="s">
        <v>75</v>
      </c>
      <c r="N309" t="str">
        <f>VLOOKUP(درخواست[[#This Row],[کدکتاب]],کتاب[#All],4,FALSE)</f>
        <v>هاجر</v>
      </c>
      <c r="O309">
        <f>VLOOKUP(درخواست[[#This Row],[کدکتاب]],کتاب[#All],3,FALSE)</f>
        <v>500000</v>
      </c>
      <c r="P309">
        <f>IF(درخواست[[#This Row],[ناشر]]="هاجر",VLOOKUP(درخواست[[#This Row],[استان]],تخفیف[#All],3,FALSE),VLOOKUP(درخواست[[#This Row],[استان]],تخفیف[#All],4,FALSE))</f>
        <v>0.65</v>
      </c>
      <c r="Q309">
        <f>درخواست[[#This Row],[پشت جلد]]*(1-درخواست[[#This Row],[تخفیف]])</f>
        <v>175000</v>
      </c>
      <c r="R309">
        <v>4</v>
      </c>
    </row>
    <row r="310" spans="1:18" x14ac:dyDescent="0.25">
      <c r="A310" s="24" t="s">
        <v>850</v>
      </c>
      <c r="B310" t="s">
        <v>176</v>
      </c>
      <c r="C310">
        <v>3230502198</v>
      </c>
      <c r="D310" s="21" t="str">
        <f>MID(درخواست[[#This Row],[کدمدرسه]],1,1)</f>
        <v>3</v>
      </c>
      <c r="E310" t="s">
        <v>177</v>
      </c>
      <c r="F310" t="s">
        <v>178</v>
      </c>
      <c r="G310" t="s">
        <v>179</v>
      </c>
      <c r="H310" t="str">
        <f>درخواست[[#This Row],[استان]]&amp;"/"&amp;درخواست[[#This Row],[شهر]]&amp;"/"&amp;درخواست[[#This Row],[مدرسه]]</f>
        <v>لرستان/خرم آباد/مرکز تخصصی زینبیه</v>
      </c>
      <c r="I310" t="s">
        <v>180</v>
      </c>
      <c r="J310">
        <v>9169589045</v>
      </c>
      <c r="K310">
        <v>6633239658</v>
      </c>
      <c r="L310" s="24" t="s">
        <v>2159</v>
      </c>
      <c r="M310" t="s">
        <v>78</v>
      </c>
      <c r="N310" t="str">
        <f>VLOOKUP(درخواست[[#This Row],[کدکتاب]],کتاب[#All],4,FALSE)</f>
        <v>هاجر</v>
      </c>
      <c r="O310">
        <f>VLOOKUP(درخواست[[#This Row],[کدکتاب]],کتاب[#All],3,FALSE)</f>
        <v>490000</v>
      </c>
      <c r="P310">
        <f>IF(درخواست[[#This Row],[ناشر]]="هاجر",VLOOKUP(درخواست[[#This Row],[استان]],تخفیف[#All],3,FALSE),VLOOKUP(درخواست[[#This Row],[استان]],تخفیف[#All],4,FALSE))</f>
        <v>0.65</v>
      </c>
      <c r="Q310">
        <f>درخواست[[#This Row],[پشت جلد]]*(1-درخواست[[#This Row],[تخفیف]])</f>
        <v>171500</v>
      </c>
      <c r="R310">
        <v>8</v>
      </c>
    </row>
    <row r="311" spans="1:18" x14ac:dyDescent="0.25">
      <c r="A311" s="24" t="s">
        <v>851</v>
      </c>
      <c r="B311" t="s">
        <v>176</v>
      </c>
      <c r="C311">
        <v>3230502198</v>
      </c>
      <c r="D311" s="21" t="str">
        <f>MID(درخواست[[#This Row],[کدمدرسه]],1,1)</f>
        <v>3</v>
      </c>
      <c r="E311" t="s">
        <v>177</v>
      </c>
      <c r="F311" t="s">
        <v>178</v>
      </c>
      <c r="G311" t="s">
        <v>179</v>
      </c>
      <c r="H311" t="str">
        <f>درخواست[[#This Row],[استان]]&amp;"/"&amp;درخواست[[#This Row],[شهر]]&amp;"/"&amp;درخواست[[#This Row],[مدرسه]]</f>
        <v>لرستان/خرم آباد/مرکز تخصصی زینبیه</v>
      </c>
      <c r="I311" t="s">
        <v>180</v>
      </c>
      <c r="J311">
        <v>9169589045</v>
      </c>
      <c r="K311">
        <v>6633239658</v>
      </c>
      <c r="L311" s="24" t="s">
        <v>2173</v>
      </c>
      <c r="M311" t="s">
        <v>90</v>
      </c>
      <c r="N311" t="str">
        <f>VLOOKUP(درخواست[[#This Row],[کدکتاب]],کتاب[#All],4,FALSE)</f>
        <v>سایر</v>
      </c>
      <c r="O311">
        <f>VLOOKUP(درخواست[[#This Row],[کدکتاب]],کتاب[#All],3,FALSE)</f>
        <v>150000</v>
      </c>
      <c r="P311">
        <f>IF(درخواست[[#This Row],[ناشر]]="هاجر",VLOOKUP(درخواست[[#This Row],[استان]],تخفیف[#All],3,FALSE),VLOOKUP(درخواست[[#This Row],[استان]],تخفیف[#All],4,FALSE))</f>
        <v>0.35</v>
      </c>
      <c r="Q311">
        <f>درخواست[[#This Row],[پشت جلد]]*(1-درخواست[[#This Row],[تخفیف]])</f>
        <v>97500</v>
      </c>
      <c r="R311">
        <v>3</v>
      </c>
    </row>
    <row r="312" spans="1:18" x14ac:dyDescent="0.25">
      <c r="A312" s="24" t="s">
        <v>852</v>
      </c>
      <c r="B312" t="s">
        <v>176</v>
      </c>
      <c r="C312">
        <v>3230502198</v>
      </c>
      <c r="D312" s="21" t="str">
        <f>MID(درخواست[[#This Row],[کدمدرسه]],1,1)</f>
        <v>3</v>
      </c>
      <c r="E312" t="s">
        <v>177</v>
      </c>
      <c r="F312" t="s">
        <v>178</v>
      </c>
      <c r="G312" t="s">
        <v>179</v>
      </c>
      <c r="H312" t="str">
        <f>درخواست[[#This Row],[استان]]&amp;"/"&amp;درخواست[[#This Row],[شهر]]&amp;"/"&amp;درخواست[[#This Row],[مدرسه]]</f>
        <v>لرستان/خرم آباد/مرکز تخصصی زینبیه</v>
      </c>
      <c r="I312" t="s">
        <v>180</v>
      </c>
      <c r="J312">
        <v>9169589045</v>
      </c>
      <c r="K312">
        <v>6633239658</v>
      </c>
      <c r="L312" s="24" t="s">
        <v>2179</v>
      </c>
      <c r="M312" t="s">
        <v>97</v>
      </c>
      <c r="N312" t="str">
        <f>VLOOKUP(درخواست[[#This Row],[کدکتاب]],کتاب[#All],4,FALSE)</f>
        <v>هاجر</v>
      </c>
      <c r="O312">
        <f>VLOOKUP(درخواست[[#This Row],[کدکتاب]],کتاب[#All],3,FALSE)</f>
        <v>420000</v>
      </c>
      <c r="P312">
        <f>IF(درخواست[[#This Row],[ناشر]]="هاجر",VLOOKUP(درخواست[[#This Row],[استان]],تخفیف[#All],3,FALSE),VLOOKUP(درخواست[[#This Row],[استان]],تخفیف[#All],4,FALSE))</f>
        <v>0.65</v>
      </c>
      <c r="Q312">
        <f>درخواست[[#This Row],[پشت جلد]]*(1-درخواست[[#This Row],[تخفیف]])</f>
        <v>147000</v>
      </c>
      <c r="R312">
        <v>2</v>
      </c>
    </row>
    <row r="313" spans="1:18" x14ac:dyDescent="0.25">
      <c r="A313" s="24" t="s">
        <v>853</v>
      </c>
      <c r="B313" t="s">
        <v>176</v>
      </c>
      <c r="C313">
        <v>3230502198</v>
      </c>
      <c r="D313" s="21" t="str">
        <f>MID(درخواست[[#This Row],[کدمدرسه]],1,1)</f>
        <v>3</v>
      </c>
      <c r="E313" t="s">
        <v>177</v>
      </c>
      <c r="F313" t="s">
        <v>178</v>
      </c>
      <c r="G313" t="s">
        <v>179</v>
      </c>
      <c r="H313" t="str">
        <f>درخواست[[#This Row],[استان]]&amp;"/"&amp;درخواست[[#This Row],[شهر]]&amp;"/"&amp;درخواست[[#This Row],[مدرسه]]</f>
        <v>لرستان/خرم آباد/مرکز تخصصی زینبیه</v>
      </c>
      <c r="I313" t="s">
        <v>180</v>
      </c>
      <c r="J313">
        <v>9169589045</v>
      </c>
      <c r="K313">
        <v>6633239658</v>
      </c>
      <c r="L313" s="24" t="s">
        <v>2186</v>
      </c>
      <c r="M313" t="s">
        <v>104</v>
      </c>
      <c r="N313" t="str">
        <f>VLOOKUP(درخواست[[#This Row],[کدکتاب]],کتاب[#All],4,FALSE)</f>
        <v>سایر</v>
      </c>
      <c r="O313">
        <f>VLOOKUP(درخواست[[#This Row],[کدکتاب]],کتاب[#All],3,FALSE)</f>
        <v>500000</v>
      </c>
      <c r="P313">
        <f>IF(درخواست[[#This Row],[ناشر]]="هاجر",VLOOKUP(درخواست[[#This Row],[استان]],تخفیف[#All],3,FALSE),VLOOKUP(درخواست[[#This Row],[استان]],تخفیف[#All],4,FALSE))</f>
        <v>0.35</v>
      </c>
      <c r="Q313">
        <f>درخواست[[#This Row],[پشت جلد]]*(1-درخواست[[#This Row],[تخفیف]])</f>
        <v>325000</v>
      </c>
      <c r="R313">
        <v>9</v>
      </c>
    </row>
    <row r="314" spans="1:18" x14ac:dyDescent="0.25">
      <c r="A314" s="24" t="s">
        <v>854</v>
      </c>
      <c r="B314" t="s">
        <v>176</v>
      </c>
      <c r="C314">
        <v>3230502198</v>
      </c>
      <c r="D314" s="21" t="str">
        <f>MID(درخواست[[#This Row],[کدمدرسه]],1,1)</f>
        <v>3</v>
      </c>
      <c r="E314" t="s">
        <v>177</v>
      </c>
      <c r="F314" t="s">
        <v>178</v>
      </c>
      <c r="G314" t="s">
        <v>179</v>
      </c>
      <c r="H314" t="str">
        <f>درخواست[[#This Row],[استان]]&amp;"/"&amp;درخواست[[#This Row],[شهر]]&amp;"/"&amp;درخواست[[#This Row],[مدرسه]]</f>
        <v>لرستان/خرم آباد/مرکز تخصصی زینبیه</v>
      </c>
      <c r="I314" t="s">
        <v>180</v>
      </c>
      <c r="J314">
        <v>9169589045</v>
      </c>
      <c r="K314">
        <v>6633239658</v>
      </c>
      <c r="L314" s="24" t="s">
        <v>2193</v>
      </c>
      <c r="M314" t="s">
        <v>111</v>
      </c>
      <c r="N314" t="str">
        <f>VLOOKUP(درخواست[[#This Row],[کدکتاب]],کتاب[#All],4,FALSE)</f>
        <v>سایر</v>
      </c>
      <c r="O314">
        <f>VLOOKUP(درخواست[[#This Row],[کدکتاب]],کتاب[#All],3,FALSE)</f>
        <v>880000</v>
      </c>
      <c r="P314">
        <f>IF(درخواست[[#This Row],[ناشر]]="هاجر",VLOOKUP(درخواست[[#This Row],[استان]],تخفیف[#All],3,FALSE),VLOOKUP(درخواست[[#This Row],[استان]],تخفیف[#All],4,FALSE))</f>
        <v>0.35</v>
      </c>
      <c r="Q314">
        <f>درخواست[[#This Row],[پشت جلد]]*(1-درخواست[[#This Row],[تخفیف]])</f>
        <v>572000</v>
      </c>
      <c r="R314">
        <v>7</v>
      </c>
    </row>
    <row r="315" spans="1:18" x14ac:dyDescent="0.25">
      <c r="A315" s="24" t="s">
        <v>855</v>
      </c>
      <c r="B315" t="s">
        <v>176</v>
      </c>
      <c r="C315">
        <v>3230502198</v>
      </c>
      <c r="D315" s="21" t="str">
        <f>MID(درخواست[[#This Row],[کدمدرسه]],1,1)</f>
        <v>3</v>
      </c>
      <c r="E315" t="s">
        <v>177</v>
      </c>
      <c r="F315" t="s">
        <v>178</v>
      </c>
      <c r="G315" t="s">
        <v>179</v>
      </c>
      <c r="H315" t="str">
        <f>درخواست[[#This Row],[استان]]&amp;"/"&amp;درخواست[[#This Row],[شهر]]&amp;"/"&amp;درخواست[[#This Row],[مدرسه]]</f>
        <v>لرستان/خرم آباد/مرکز تخصصی زینبیه</v>
      </c>
      <c r="I315" t="s">
        <v>180</v>
      </c>
      <c r="J315">
        <v>9169589045</v>
      </c>
      <c r="K315">
        <v>6633239658</v>
      </c>
      <c r="L315" s="24" t="s">
        <v>2202</v>
      </c>
      <c r="M315" t="s">
        <v>122</v>
      </c>
      <c r="N315" t="str">
        <f>VLOOKUP(درخواست[[#This Row],[کدکتاب]],کتاب[#All],4,FALSE)</f>
        <v>سایر</v>
      </c>
      <c r="O315">
        <f>VLOOKUP(درخواست[[#This Row],[کدکتاب]],کتاب[#All],3,FALSE)</f>
        <v>170000</v>
      </c>
      <c r="P315">
        <f>IF(درخواست[[#This Row],[ناشر]]="هاجر",VLOOKUP(درخواست[[#This Row],[استان]],تخفیف[#All],3,FALSE),VLOOKUP(درخواست[[#This Row],[استان]],تخفیف[#All],4,FALSE))</f>
        <v>0.35</v>
      </c>
      <c r="Q315">
        <f>درخواست[[#This Row],[پشت جلد]]*(1-درخواست[[#This Row],[تخفیف]])</f>
        <v>110500</v>
      </c>
      <c r="R315">
        <v>6</v>
      </c>
    </row>
    <row r="316" spans="1:18" x14ac:dyDescent="0.25">
      <c r="A316" s="24" t="s">
        <v>856</v>
      </c>
      <c r="B316" t="s">
        <v>181</v>
      </c>
      <c r="C316">
        <v>3041501161</v>
      </c>
      <c r="D316" s="21" t="str">
        <f>MID(درخواست[[#This Row],[کدمدرسه]],1,1)</f>
        <v>3</v>
      </c>
      <c r="E316" t="s">
        <v>161</v>
      </c>
      <c r="F316" t="s">
        <v>182</v>
      </c>
      <c r="G316" t="s">
        <v>183</v>
      </c>
      <c r="H316" t="str">
        <f>درخواست[[#This Row],[استان]]&amp;"/"&amp;درخواست[[#This Row],[شهر]]&amp;"/"&amp;درخواست[[#This Row],[مدرسه]]</f>
        <v>اصفهان/شاهین شهر و میمه/مرکز تخصصی تفسیر و علوم قرآنی نرجس خاتون(علیهاالسلام)</v>
      </c>
      <c r="I316" t="s">
        <v>184</v>
      </c>
      <c r="J316">
        <v>9136858736</v>
      </c>
      <c r="K316">
        <v>3145247965</v>
      </c>
      <c r="L316" s="24" t="s">
        <v>2104</v>
      </c>
      <c r="M316" t="s">
        <v>21</v>
      </c>
      <c r="N316" t="str">
        <f>VLOOKUP(درخواست[[#This Row],[کدکتاب]],کتاب[#All],4,FALSE)</f>
        <v>سایر</v>
      </c>
      <c r="O316">
        <f>VLOOKUP(درخواست[[#This Row],[کدکتاب]],کتاب[#All],3,FALSE)</f>
        <v>900000</v>
      </c>
      <c r="P316">
        <f>IF(درخواست[[#This Row],[ناشر]]="هاجر",VLOOKUP(درخواست[[#This Row],[استان]],تخفیف[#All],3,FALSE),VLOOKUP(درخواست[[#This Row],[استان]],تخفیف[#All],4,FALSE))</f>
        <v>0.25</v>
      </c>
      <c r="Q316">
        <f>درخواست[[#This Row],[پشت جلد]]*(1-درخواست[[#This Row],[تخفیف]])</f>
        <v>675000</v>
      </c>
      <c r="R316">
        <v>15</v>
      </c>
    </row>
    <row r="317" spans="1:18" x14ac:dyDescent="0.25">
      <c r="A317" s="24" t="s">
        <v>857</v>
      </c>
      <c r="B317" t="s">
        <v>181</v>
      </c>
      <c r="C317">
        <v>3041501161</v>
      </c>
      <c r="D317" s="21" t="str">
        <f>MID(درخواست[[#This Row],[کدمدرسه]],1,1)</f>
        <v>3</v>
      </c>
      <c r="E317" t="s">
        <v>161</v>
      </c>
      <c r="F317" t="s">
        <v>182</v>
      </c>
      <c r="G317" t="s">
        <v>183</v>
      </c>
      <c r="H317" t="str">
        <f>درخواست[[#This Row],[استان]]&amp;"/"&amp;درخواست[[#This Row],[شهر]]&amp;"/"&amp;درخواست[[#This Row],[مدرسه]]</f>
        <v>اصفهان/شاهین شهر و میمه/مرکز تخصصی تفسیر و علوم قرآنی نرجس خاتون(علیهاالسلام)</v>
      </c>
      <c r="I317" t="s">
        <v>184</v>
      </c>
      <c r="J317">
        <v>9136858736</v>
      </c>
      <c r="K317">
        <v>3145247965</v>
      </c>
      <c r="L317" s="24" t="s">
        <v>2134</v>
      </c>
      <c r="M317" t="s">
        <v>53</v>
      </c>
      <c r="N317" t="str">
        <f>VLOOKUP(درخواست[[#This Row],[کدکتاب]],کتاب[#All],4,FALSE)</f>
        <v>سایر</v>
      </c>
      <c r="O317">
        <f>VLOOKUP(درخواست[[#This Row],[کدکتاب]],کتاب[#All],3,FALSE)</f>
        <v>233000</v>
      </c>
      <c r="P317">
        <f>IF(درخواست[[#This Row],[ناشر]]="هاجر",VLOOKUP(درخواست[[#This Row],[استان]],تخفیف[#All],3,FALSE),VLOOKUP(درخواست[[#This Row],[استان]],تخفیف[#All],4,FALSE))</f>
        <v>0.25</v>
      </c>
      <c r="Q317">
        <f>درخواست[[#This Row],[پشت جلد]]*(1-درخواست[[#This Row],[تخفیف]])</f>
        <v>174750</v>
      </c>
      <c r="R317">
        <v>15</v>
      </c>
    </row>
    <row r="318" spans="1:18" x14ac:dyDescent="0.25">
      <c r="A318" s="24" t="s">
        <v>858</v>
      </c>
      <c r="B318" t="s">
        <v>181</v>
      </c>
      <c r="C318">
        <v>3041501161</v>
      </c>
      <c r="D318" s="21" t="str">
        <f>MID(درخواست[[#This Row],[کدمدرسه]],1,1)</f>
        <v>3</v>
      </c>
      <c r="E318" t="s">
        <v>161</v>
      </c>
      <c r="F318" t="s">
        <v>182</v>
      </c>
      <c r="G318" t="s">
        <v>183</v>
      </c>
      <c r="H318" t="str">
        <f>درخواست[[#This Row],[استان]]&amp;"/"&amp;درخواست[[#This Row],[شهر]]&amp;"/"&amp;درخواست[[#This Row],[مدرسه]]</f>
        <v>اصفهان/شاهین شهر و میمه/مرکز تخصصی تفسیر و علوم قرآنی نرجس خاتون(علیهاالسلام)</v>
      </c>
      <c r="I318" t="s">
        <v>184</v>
      </c>
      <c r="J318">
        <v>9136858736</v>
      </c>
      <c r="K318">
        <v>3145247965</v>
      </c>
      <c r="L318" s="24" t="s">
        <v>2149</v>
      </c>
      <c r="M318" t="s">
        <v>70</v>
      </c>
      <c r="N318" t="str">
        <f>VLOOKUP(درخواست[[#This Row],[کدکتاب]],کتاب[#All],4,FALSE)</f>
        <v>سایر</v>
      </c>
      <c r="O318">
        <f>VLOOKUP(درخواست[[#This Row],[کدکتاب]],کتاب[#All],3,FALSE)</f>
        <v>340000</v>
      </c>
      <c r="P318">
        <f>IF(درخواست[[#This Row],[ناشر]]="هاجر",VLOOKUP(درخواست[[#This Row],[استان]],تخفیف[#All],3,FALSE),VLOOKUP(درخواست[[#This Row],[استان]],تخفیف[#All],4,FALSE))</f>
        <v>0.25</v>
      </c>
      <c r="Q318">
        <f>درخواست[[#This Row],[پشت جلد]]*(1-درخواست[[#This Row],[تخفیف]])</f>
        <v>255000</v>
      </c>
      <c r="R318">
        <v>15</v>
      </c>
    </row>
    <row r="319" spans="1:18" x14ac:dyDescent="0.25">
      <c r="A319" s="24" t="s">
        <v>859</v>
      </c>
      <c r="B319" t="s">
        <v>181</v>
      </c>
      <c r="C319">
        <v>3041501161</v>
      </c>
      <c r="D319" s="21" t="str">
        <f>MID(درخواست[[#This Row],[کدمدرسه]],1,1)</f>
        <v>3</v>
      </c>
      <c r="E319" t="s">
        <v>161</v>
      </c>
      <c r="F319" t="s">
        <v>182</v>
      </c>
      <c r="G319" t="s">
        <v>183</v>
      </c>
      <c r="H319" t="str">
        <f>درخواست[[#This Row],[استان]]&amp;"/"&amp;درخواست[[#This Row],[شهر]]&amp;"/"&amp;درخواست[[#This Row],[مدرسه]]</f>
        <v>اصفهان/شاهین شهر و میمه/مرکز تخصصی تفسیر و علوم قرآنی نرجس خاتون(علیهاالسلام)</v>
      </c>
      <c r="I319" t="s">
        <v>184</v>
      </c>
      <c r="J319">
        <v>9136858736</v>
      </c>
      <c r="K319">
        <v>3145247965</v>
      </c>
      <c r="L319" s="24" t="s">
        <v>2156</v>
      </c>
      <c r="M319" t="s">
        <v>75</v>
      </c>
      <c r="N319" t="str">
        <f>VLOOKUP(درخواست[[#This Row],[کدکتاب]],کتاب[#All],4,FALSE)</f>
        <v>هاجر</v>
      </c>
      <c r="O319">
        <f>VLOOKUP(درخواست[[#This Row],[کدکتاب]],کتاب[#All],3,FALSE)</f>
        <v>500000</v>
      </c>
      <c r="P319">
        <f>IF(درخواست[[#This Row],[ناشر]]="هاجر",VLOOKUP(درخواست[[#This Row],[استان]],تخفیف[#All],3,FALSE),VLOOKUP(درخواست[[#This Row],[استان]],تخفیف[#All],4,FALSE))</f>
        <v>0.37</v>
      </c>
      <c r="Q319">
        <f>درخواست[[#This Row],[پشت جلد]]*(1-درخواست[[#This Row],[تخفیف]])</f>
        <v>315000</v>
      </c>
      <c r="R319">
        <v>15</v>
      </c>
    </row>
    <row r="320" spans="1:18" x14ac:dyDescent="0.25">
      <c r="A320" s="24" t="s">
        <v>860</v>
      </c>
      <c r="B320" t="s">
        <v>181</v>
      </c>
      <c r="C320">
        <v>3041501161</v>
      </c>
      <c r="D320" s="21" t="str">
        <f>MID(درخواست[[#This Row],[کدمدرسه]],1,1)</f>
        <v>3</v>
      </c>
      <c r="E320" t="s">
        <v>161</v>
      </c>
      <c r="F320" t="s">
        <v>182</v>
      </c>
      <c r="G320" t="s">
        <v>183</v>
      </c>
      <c r="H320" t="str">
        <f>درخواست[[#This Row],[استان]]&amp;"/"&amp;درخواست[[#This Row],[شهر]]&amp;"/"&amp;درخواست[[#This Row],[مدرسه]]</f>
        <v>اصفهان/شاهین شهر و میمه/مرکز تخصصی تفسیر و علوم قرآنی نرجس خاتون(علیهاالسلام)</v>
      </c>
      <c r="I320" t="s">
        <v>184</v>
      </c>
      <c r="J320">
        <v>9136858736</v>
      </c>
      <c r="K320">
        <v>3145247965</v>
      </c>
      <c r="L320" s="24" t="s">
        <v>2196</v>
      </c>
      <c r="M320" t="s">
        <v>116</v>
      </c>
      <c r="N320" t="str">
        <f>VLOOKUP(درخواست[[#This Row],[کدکتاب]],کتاب[#All],4,FALSE)</f>
        <v>سایر</v>
      </c>
      <c r="O320">
        <f>VLOOKUP(درخواست[[#This Row],[کدکتاب]],کتاب[#All],3,FALSE)</f>
        <v>290000</v>
      </c>
      <c r="P320">
        <f>IF(درخواست[[#This Row],[ناشر]]="هاجر",VLOOKUP(درخواست[[#This Row],[استان]],تخفیف[#All],3,FALSE),VLOOKUP(درخواست[[#This Row],[استان]],تخفیف[#All],4,FALSE))</f>
        <v>0.25</v>
      </c>
      <c r="Q320">
        <f>درخواست[[#This Row],[پشت جلد]]*(1-درخواست[[#This Row],[تخفیف]])</f>
        <v>217500</v>
      </c>
      <c r="R320">
        <v>16</v>
      </c>
    </row>
    <row r="321" spans="1:18" x14ac:dyDescent="0.25">
      <c r="A321" s="24" t="s">
        <v>861</v>
      </c>
      <c r="B321" t="s">
        <v>185</v>
      </c>
      <c r="C321">
        <v>3050209111</v>
      </c>
      <c r="D321" s="21" t="str">
        <f>MID(درخواست[[#This Row],[کدمدرسه]],1,1)</f>
        <v>3</v>
      </c>
      <c r="E321" t="s">
        <v>186</v>
      </c>
      <c r="F321" t="s">
        <v>187</v>
      </c>
      <c r="G321" t="s">
        <v>188</v>
      </c>
      <c r="H321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21" t="s">
        <v>189</v>
      </c>
      <c r="J321">
        <v>9198453181</v>
      </c>
      <c r="K321">
        <v>2632706128</v>
      </c>
      <c r="L321" s="24" t="s">
        <v>2100</v>
      </c>
      <c r="M321" t="s">
        <v>17</v>
      </c>
      <c r="N321" t="str">
        <f>VLOOKUP(درخواست[[#This Row],[کدکتاب]],کتاب[#All],4,FALSE)</f>
        <v>هاجر</v>
      </c>
      <c r="O321">
        <f>VLOOKUP(درخواست[[#This Row],[کدکتاب]],کتاب[#All],3,FALSE)</f>
        <v>320000</v>
      </c>
      <c r="P321">
        <f>IF(درخواست[[#This Row],[ناشر]]="هاجر",VLOOKUP(درخواست[[#This Row],[استان]],تخفیف[#All],3,FALSE),VLOOKUP(درخواست[[#This Row],[استان]],تخفیف[#All],4,FALSE))</f>
        <v>0.37</v>
      </c>
      <c r="Q321">
        <f>درخواست[[#This Row],[پشت جلد]]*(1-درخواست[[#This Row],[تخفیف]])</f>
        <v>201600</v>
      </c>
      <c r="R321">
        <v>15</v>
      </c>
    </row>
    <row r="322" spans="1:18" x14ac:dyDescent="0.25">
      <c r="A322" s="24" t="s">
        <v>862</v>
      </c>
      <c r="B322" t="s">
        <v>185</v>
      </c>
      <c r="C322">
        <v>3050209111</v>
      </c>
      <c r="D322" s="21" t="str">
        <f>MID(درخواست[[#This Row],[کدمدرسه]],1,1)</f>
        <v>3</v>
      </c>
      <c r="E322" t="s">
        <v>186</v>
      </c>
      <c r="F322" t="s">
        <v>187</v>
      </c>
      <c r="G322" t="s">
        <v>188</v>
      </c>
      <c r="H322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22" t="s">
        <v>189</v>
      </c>
      <c r="J322">
        <v>9198453181</v>
      </c>
      <c r="K322">
        <v>2632706128</v>
      </c>
      <c r="L322" s="24" t="s">
        <v>2103</v>
      </c>
      <c r="M322" t="s">
        <v>20</v>
      </c>
      <c r="N322" t="str">
        <f>VLOOKUP(درخواست[[#This Row],[کدکتاب]],کتاب[#All],4,FALSE)</f>
        <v>سایر</v>
      </c>
      <c r="O322">
        <f>VLOOKUP(درخواست[[#This Row],[کدکتاب]],کتاب[#All],3,FALSE)</f>
        <v>550000</v>
      </c>
      <c r="P322">
        <f>IF(درخواست[[#This Row],[ناشر]]="هاجر",VLOOKUP(درخواست[[#This Row],[استان]],تخفیف[#All],3,FALSE),VLOOKUP(درخواست[[#This Row],[استان]],تخفیف[#All],4,FALSE))</f>
        <v>0.25</v>
      </c>
      <c r="Q322">
        <f>درخواست[[#This Row],[پشت جلد]]*(1-درخواست[[#This Row],[تخفیف]])</f>
        <v>412500</v>
      </c>
      <c r="R322">
        <v>7</v>
      </c>
    </row>
    <row r="323" spans="1:18" x14ac:dyDescent="0.25">
      <c r="A323" s="24" t="s">
        <v>863</v>
      </c>
      <c r="B323" t="s">
        <v>185</v>
      </c>
      <c r="C323">
        <v>3050209111</v>
      </c>
      <c r="D323" s="21" t="str">
        <f>MID(درخواست[[#This Row],[کدمدرسه]],1,1)</f>
        <v>3</v>
      </c>
      <c r="E323" t="s">
        <v>186</v>
      </c>
      <c r="F323" t="s">
        <v>187</v>
      </c>
      <c r="G323" t="s">
        <v>188</v>
      </c>
      <c r="H323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23" t="s">
        <v>189</v>
      </c>
      <c r="J323">
        <v>9198453181</v>
      </c>
      <c r="K323">
        <v>2632706128</v>
      </c>
      <c r="L323" s="24" t="s">
        <v>2104</v>
      </c>
      <c r="M323" t="s">
        <v>21</v>
      </c>
      <c r="N323" t="str">
        <f>VLOOKUP(درخواست[[#This Row],[کدکتاب]],کتاب[#All],4,FALSE)</f>
        <v>سایر</v>
      </c>
      <c r="O323">
        <f>VLOOKUP(درخواست[[#This Row],[کدکتاب]],کتاب[#All],3,FALSE)</f>
        <v>900000</v>
      </c>
      <c r="P323">
        <f>IF(درخواست[[#This Row],[ناشر]]="هاجر",VLOOKUP(درخواست[[#This Row],[استان]],تخفیف[#All],3,FALSE),VLOOKUP(درخواست[[#This Row],[استان]],تخفیف[#All],4,FALSE))</f>
        <v>0.25</v>
      </c>
      <c r="Q323">
        <f>درخواست[[#This Row],[پشت جلد]]*(1-درخواست[[#This Row],[تخفیف]])</f>
        <v>675000</v>
      </c>
      <c r="R323">
        <v>45</v>
      </c>
    </row>
    <row r="324" spans="1:18" x14ac:dyDescent="0.25">
      <c r="A324" s="24" t="s">
        <v>864</v>
      </c>
      <c r="B324" t="s">
        <v>185</v>
      </c>
      <c r="C324">
        <v>3050209111</v>
      </c>
      <c r="D324" s="21" t="str">
        <f>MID(درخواست[[#This Row],[کدمدرسه]],1,1)</f>
        <v>3</v>
      </c>
      <c r="E324" t="s">
        <v>186</v>
      </c>
      <c r="F324" t="s">
        <v>187</v>
      </c>
      <c r="G324" t="s">
        <v>188</v>
      </c>
      <c r="H324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24" t="s">
        <v>189</v>
      </c>
      <c r="J324">
        <v>9198453181</v>
      </c>
      <c r="K324">
        <v>2632706128</v>
      </c>
      <c r="L324" s="24" t="s">
        <v>2105</v>
      </c>
      <c r="M324" t="s">
        <v>22</v>
      </c>
      <c r="N324" t="str">
        <f>VLOOKUP(درخواست[[#This Row],[کدکتاب]],کتاب[#All],4,FALSE)</f>
        <v>سایر</v>
      </c>
      <c r="O324">
        <f>VLOOKUP(درخواست[[#This Row],[کدکتاب]],کتاب[#All],3,FALSE)</f>
        <v>400000</v>
      </c>
      <c r="P324">
        <f>IF(درخواست[[#This Row],[ناشر]]="هاجر",VLOOKUP(درخواست[[#This Row],[استان]],تخفیف[#All],3,FALSE),VLOOKUP(درخواست[[#This Row],[استان]],تخفیف[#All],4,FALSE))</f>
        <v>0.25</v>
      </c>
      <c r="Q324">
        <f>درخواست[[#This Row],[پشت جلد]]*(1-درخواست[[#This Row],[تخفیف]])</f>
        <v>300000</v>
      </c>
      <c r="R324">
        <v>7</v>
      </c>
    </row>
    <row r="325" spans="1:18" x14ac:dyDescent="0.25">
      <c r="A325" s="24" t="s">
        <v>865</v>
      </c>
      <c r="B325" t="s">
        <v>185</v>
      </c>
      <c r="C325">
        <v>3050209111</v>
      </c>
      <c r="D325" s="21" t="str">
        <f>MID(درخواست[[#This Row],[کدمدرسه]],1,1)</f>
        <v>3</v>
      </c>
      <c r="E325" t="s">
        <v>186</v>
      </c>
      <c r="F325" t="s">
        <v>187</v>
      </c>
      <c r="G325" t="s">
        <v>188</v>
      </c>
      <c r="H325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25" t="s">
        <v>189</v>
      </c>
      <c r="J325">
        <v>9198453181</v>
      </c>
      <c r="K325">
        <v>2632706128</v>
      </c>
      <c r="L325" s="24" t="s">
        <v>2108</v>
      </c>
      <c r="M325" t="s">
        <v>25</v>
      </c>
      <c r="N325" t="str">
        <f>VLOOKUP(درخواست[[#This Row],[کدکتاب]],کتاب[#All],4,FALSE)</f>
        <v>سایر</v>
      </c>
      <c r="O325">
        <f>VLOOKUP(درخواست[[#This Row],[کدکتاب]],کتاب[#All],3,FALSE)</f>
        <v>1400000</v>
      </c>
      <c r="P325">
        <f>IF(درخواست[[#This Row],[ناشر]]="هاجر",VLOOKUP(درخواست[[#This Row],[استان]],تخفیف[#All],3,FALSE),VLOOKUP(درخواست[[#This Row],[استان]],تخفیف[#All],4,FALSE))</f>
        <v>0.25</v>
      </c>
      <c r="Q325">
        <f>درخواست[[#This Row],[پشت جلد]]*(1-درخواست[[#This Row],[تخفیف]])</f>
        <v>1050000</v>
      </c>
      <c r="R325">
        <v>9</v>
      </c>
    </row>
    <row r="326" spans="1:18" x14ac:dyDescent="0.25">
      <c r="A326" s="24" t="s">
        <v>866</v>
      </c>
      <c r="B326" t="s">
        <v>185</v>
      </c>
      <c r="C326">
        <v>3050209111</v>
      </c>
      <c r="D326" s="21" t="str">
        <f>MID(درخواست[[#This Row],[کدمدرسه]],1,1)</f>
        <v>3</v>
      </c>
      <c r="E326" t="s">
        <v>186</v>
      </c>
      <c r="F326" t="s">
        <v>187</v>
      </c>
      <c r="G326" t="s">
        <v>188</v>
      </c>
      <c r="H326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26" t="s">
        <v>189</v>
      </c>
      <c r="J326">
        <v>9198453181</v>
      </c>
      <c r="K326">
        <v>2632706128</v>
      </c>
      <c r="L326" s="24" t="s">
        <v>2109</v>
      </c>
      <c r="M326" t="s">
        <v>26</v>
      </c>
      <c r="N326" t="str">
        <f>VLOOKUP(درخواست[[#This Row],[کدکتاب]],کتاب[#All],4,FALSE)</f>
        <v>سایر</v>
      </c>
      <c r="O326">
        <f>VLOOKUP(درخواست[[#This Row],[کدکتاب]],کتاب[#All],3,FALSE)</f>
        <v>170000</v>
      </c>
      <c r="P326">
        <f>IF(درخواست[[#This Row],[ناشر]]="هاجر",VLOOKUP(درخواست[[#This Row],[استان]],تخفیف[#All],3,FALSE),VLOOKUP(درخواست[[#This Row],[استان]],تخفیف[#All],4,FALSE))</f>
        <v>0.25</v>
      </c>
      <c r="Q326">
        <f>درخواست[[#This Row],[پشت جلد]]*(1-درخواست[[#This Row],[تخفیف]])</f>
        <v>127500</v>
      </c>
      <c r="R326">
        <v>9</v>
      </c>
    </row>
    <row r="327" spans="1:18" x14ac:dyDescent="0.25">
      <c r="A327" s="24" t="s">
        <v>867</v>
      </c>
      <c r="B327" t="s">
        <v>185</v>
      </c>
      <c r="C327">
        <v>3050209111</v>
      </c>
      <c r="D327" s="21" t="str">
        <f>MID(درخواست[[#This Row],[کدمدرسه]],1,1)</f>
        <v>3</v>
      </c>
      <c r="E327" t="s">
        <v>186</v>
      </c>
      <c r="F327" t="s">
        <v>187</v>
      </c>
      <c r="G327" t="s">
        <v>188</v>
      </c>
      <c r="H327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27" t="s">
        <v>189</v>
      </c>
      <c r="J327">
        <v>9198453181</v>
      </c>
      <c r="K327">
        <v>2632706128</v>
      </c>
      <c r="L327" s="24" t="s">
        <v>2112</v>
      </c>
      <c r="M327" t="s">
        <v>29</v>
      </c>
      <c r="N327" t="str">
        <f>VLOOKUP(درخواست[[#This Row],[کدکتاب]],کتاب[#All],4,FALSE)</f>
        <v>سایر</v>
      </c>
      <c r="O327">
        <f>VLOOKUP(درخواست[[#This Row],[کدکتاب]],کتاب[#All],3,FALSE)</f>
        <v>60000</v>
      </c>
      <c r="P327">
        <f>IF(درخواست[[#This Row],[ناشر]]="هاجر",VLOOKUP(درخواست[[#This Row],[استان]],تخفیف[#All],3,FALSE),VLOOKUP(درخواست[[#This Row],[استان]],تخفیف[#All],4,FALSE))</f>
        <v>0.25</v>
      </c>
      <c r="Q327">
        <f>درخواست[[#This Row],[پشت جلد]]*(1-درخواست[[#This Row],[تخفیف]])</f>
        <v>45000</v>
      </c>
      <c r="R327">
        <v>15</v>
      </c>
    </row>
    <row r="328" spans="1:18" x14ac:dyDescent="0.25">
      <c r="A328" s="24" t="s">
        <v>868</v>
      </c>
      <c r="B328" t="s">
        <v>185</v>
      </c>
      <c r="C328">
        <v>3050209111</v>
      </c>
      <c r="D328" s="21" t="str">
        <f>MID(درخواست[[#This Row],[کدمدرسه]],1,1)</f>
        <v>3</v>
      </c>
      <c r="E328" t="s">
        <v>186</v>
      </c>
      <c r="F328" t="s">
        <v>187</v>
      </c>
      <c r="G328" t="s">
        <v>188</v>
      </c>
      <c r="H328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28" t="s">
        <v>189</v>
      </c>
      <c r="J328">
        <v>9198453181</v>
      </c>
      <c r="K328">
        <v>2632706128</v>
      </c>
      <c r="L328" s="24" t="s">
        <v>2113</v>
      </c>
      <c r="M328" t="s">
        <v>30</v>
      </c>
      <c r="N328" t="str">
        <f>VLOOKUP(درخواست[[#This Row],[کدکتاب]],کتاب[#All],4,FALSE)</f>
        <v>سایر</v>
      </c>
      <c r="O328">
        <f>VLOOKUP(درخواست[[#This Row],[کدکتاب]],کتاب[#All],3,FALSE)</f>
        <v>350000</v>
      </c>
      <c r="P328">
        <f>IF(درخواست[[#This Row],[ناشر]]="هاجر",VLOOKUP(درخواست[[#This Row],[استان]],تخفیف[#All],3,FALSE),VLOOKUP(درخواست[[#This Row],[استان]],تخفیف[#All],4,FALSE))</f>
        <v>0.25</v>
      </c>
      <c r="Q328">
        <f>درخواست[[#This Row],[پشت جلد]]*(1-درخواست[[#This Row],[تخفیف]])</f>
        <v>262500</v>
      </c>
      <c r="R328">
        <v>15</v>
      </c>
    </row>
    <row r="329" spans="1:18" x14ac:dyDescent="0.25">
      <c r="A329" s="24" t="s">
        <v>869</v>
      </c>
      <c r="B329" t="s">
        <v>185</v>
      </c>
      <c r="C329">
        <v>3050209111</v>
      </c>
      <c r="D329" s="21" t="str">
        <f>MID(درخواست[[#This Row],[کدمدرسه]],1,1)</f>
        <v>3</v>
      </c>
      <c r="E329" t="s">
        <v>186</v>
      </c>
      <c r="F329" t="s">
        <v>187</v>
      </c>
      <c r="G329" t="s">
        <v>188</v>
      </c>
      <c r="H329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29" t="s">
        <v>189</v>
      </c>
      <c r="J329">
        <v>9198453181</v>
      </c>
      <c r="K329">
        <v>2632706128</v>
      </c>
      <c r="L329" s="24" t="s">
        <v>2115</v>
      </c>
      <c r="M329" t="s">
        <v>32</v>
      </c>
      <c r="N329" t="str">
        <f>VLOOKUP(درخواست[[#This Row],[کدکتاب]],کتاب[#All],4,FALSE)</f>
        <v>سایر</v>
      </c>
      <c r="O329">
        <f>VLOOKUP(درخواست[[#This Row],[کدکتاب]],کتاب[#All],3,FALSE)</f>
        <v>250000</v>
      </c>
      <c r="P329">
        <f>IF(درخواست[[#This Row],[ناشر]]="هاجر",VLOOKUP(درخواست[[#This Row],[استان]],تخفیف[#All],3,FALSE),VLOOKUP(درخواست[[#This Row],[استان]],تخفیف[#All],4,FALSE))</f>
        <v>0.25</v>
      </c>
      <c r="Q329">
        <f>درخواست[[#This Row],[پشت جلد]]*(1-درخواست[[#This Row],[تخفیف]])</f>
        <v>187500</v>
      </c>
      <c r="R329">
        <v>15</v>
      </c>
    </row>
    <row r="330" spans="1:18" x14ac:dyDescent="0.25">
      <c r="A330" s="24" t="s">
        <v>870</v>
      </c>
      <c r="B330" t="s">
        <v>185</v>
      </c>
      <c r="C330">
        <v>3050209111</v>
      </c>
      <c r="D330" s="21" t="str">
        <f>MID(درخواست[[#This Row],[کدمدرسه]],1,1)</f>
        <v>3</v>
      </c>
      <c r="E330" t="s">
        <v>186</v>
      </c>
      <c r="F330" t="s">
        <v>187</v>
      </c>
      <c r="G330" t="s">
        <v>188</v>
      </c>
      <c r="H330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30" t="s">
        <v>189</v>
      </c>
      <c r="J330">
        <v>9198453181</v>
      </c>
      <c r="K330">
        <v>2632706128</v>
      </c>
      <c r="L330" s="24" t="s">
        <v>2117</v>
      </c>
      <c r="M330" t="s">
        <v>33</v>
      </c>
      <c r="N330" t="str">
        <f>VLOOKUP(درخواست[[#This Row],[کدکتاب]],کتاب[#All],4,FALSE)</f>
        <v>سایر</v>
      </c>
      <c r="O330">
        <f>VLOOKUP(درخواست[[#This Row],[کدکتاب]],کتاب[#All],3,FALSE)</f>
        <v>220000</v>
      </c>
      <c r="P330">
        <f>IF(درخواست[[#This Row],[ناشر]]="هاجر",VLOOKUP(درخواست[[#This Row],[استان]],تخفیف[#All],3,FALSE),VLOOKUP(درخواست[[#This Row],[استان]],تخفیف[#All],4,FALSE))</f>
        <v>0.25</v>
      </c>
      <c r="Q330">
        <f>درخواست[[#This Row],[پشت جلد]]*(1-درخواست[[#This Row],[تخفیف]])</f>
        <v>165000</v>
      </c>
      <c r="R330">
        <v>16</v>
      </c>
    </row>
    <row r="331" spans="1:18" x14ac:dyDescent="0.25">
      <c r="A331" s="24" t="s">
        <v>871</v>
      </c>
      <c r="B331" t="s">
        <v>185</v>
      </c>
      <c r="C331">
        <v>3050209111</v>
      </c>
      <c r="D331" s="21" t="str">
        <f>MID(درخواست[[#This Row],[کدمدرسه]],1,1)</f>
        <v>3</v>
      </c>
      <c r="E331" t="s">
        <v>186</v>
      </c>
      <c r="F331" t="s">
        <v>187</v>
      </c>
      <c r="G331" t="s">
        <v>188</v>
      </c>
      <c r="H331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31" t="s">
        <v>189</v>
      </c>
      <c r="J331">
        <v>9198453181</v>
      </c>
      <c r="K331">
        <v>2632706128</v>
      </c>
      <c r="L331" s="24" t="s">
        <v>2118</v>
      </c>
      <c r="M331" t="s">
        <v>34</v>
      </c>
      <c r="N331" t="str">
        <f>VLOOKUP(درخواست[[#This Row],[کدکتاب]],کتاب[#All],4,FALSE)</f>
        <v>سایر</v>
      </c>
      <c r="O331">
        <f>VLOOKUP(درخواست[[#This Row],[کدکتاب]],کتاب[#All],3,FALSE)</f>
        <v>0</v>
      </c>
      <c r="P331">
        <f>IF(درخواست[[#This Row],[ناشر]]="هاجر",VLOOKUP(درخواست[[#This Row],[استان]],تخفیف[#All],3,FALSE),VLOOKUP(درخواست[[#This Row],[استان]],تخفیف[#All],4,FALSE))</f>
        <v>0.25</v>
      </c>
      <c r="Q331">
        <f>درخواست[[#This Row],[پشت جلد]]*(1-درخواست[[#This Row],[تخفیف]])</f>
        <v>0</v>
      </c>
      <c r="R331">
        <v>11</v>
      </c>
    </row>
    <row r="332" spans="1:18" x14ac:dyDescent="0.25">
      <c r="A332" s="24" t="s">
        <v>872</v>
      </c>
      <c r="B332" t="s">
        <v>185</v>
      </c>
      <c r="C332">
        <v>3050209111</v>
      </c>
      <c r="D332" s="21" t="str">
        <f>MID(درخواست[[#This Row],[کدمدرسه]],1,1)</f>
        <v>3</v>
      </c>
      <c r="E332" t="s">
        <v>186</v>
      </c>
      <c r="F332" t="s">
        <v>187</v>
      </c>
      <c r="G332" t="s">
        <v>188</v>
      </c>
      <c r="H332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32" t="s">
        <v>189</v>
      </c>
      <c r="J332">
        <v>9198453181</v>
      </c>
      <c r="K332">
        <v>2632706128</v>
      </c>
      <c r="L332" s="24" t="s">
        <v>2119</v>
      </c>
      <c r="M332" t="s">
        <v>35</v>
      </c>
      <c r="N332" t="str">
        <f>VLOOKUP(درخواست[[#This Row],[کدکتاب]],کتاب[#All],4,FALSE)</f>
        <v>سایر</v>
      </c>
      <c r="O332">
        <f>VLOOKUP(درخواست[[#This Row],[کدکتاب]],کتاب[#All],3,FALSE)</f>
        <v>0</v>
      </c>
      <c r="P332">
        <f>IF(درخواست[[#This Row],[ناشر]]="هاجر",VLOOKUP(درخواست[[#This Row],[استان]],تخفیف[#All],3,FALSE),VLOOKUP(درخواست[[#This Row],[استان]],تخفیف[#All],4,FALSE))</f>
        <v>0.25</v>
      </c>
      <c r="Q332">
        <f>درخواست[[#This Row],[پشت جلد]]*(1-درخواست[[#This Row],[تخفیف]])</f>
        <v>0</v>
      </c>
      <c r="R332">
        <v>11</v>
      </c>
    </row>
    <row r="333" spans="1:18" x14ac:dyDescent="0.25">
      <c r="A333" s="24" t="s">
        <v>873</v>
      </c>
      <c r="B333" t="s">
        <v>185</v>
      </c>
      <c r="C333">
        <v>3050209111</v>
      </c>
      <c r="D333" s="21" t="str">
        <f>MID(درخواست[[#This Row],[کدمدرسه]],1,1)</f>
        <v>3</v>
      </c>
      <c r="E333" t="s">
        <v>186</v>
      </c>
      <c r="F333" t="s">
        <v>187</v>
      </c>
      <c r="G333" t="s">
        <v>188</v>
      </c>
      <c r="H333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33" t="s">
        <v>189</v>
      </c>
      <c r="J333">
        <v>9198453181</v>
      </c>
      <c r="K333">
        <v>2632706128</v>
      </c>
      <c r="L333" s="24" t="s">
        <v>2120</v>
      </c>
      <c r="M333" t="s">
        <v>36</v>
      </c>
      <c r="N333" t="str">
        <f>VLOOKUP(درخواست[[#This Row],[کدکتاب]],کتاب[#All],4,FALSE)</f>
        <v>سایر</v>
      </c>
      <c r="O333">
        <f>VLOOKUP(درخواست[[#This Row],[کدکتاب]],کتاب[#All],3,FALSE)</f>
        <v>320000</v>
      </c>
      <c r="P333">
        <f>IF(درخواست[[#This Row],[ناشر]]="هاجر",VLOOKUP(درخواست[[#This Row],[استان]],تخفیف[#All],3,FALSE),VLOOKUP(درخواست[[#This Row],[استان]],تخفیف[#All],4,FALSE))</f>
        <v>0.25</v>
      </c>
      <c r="Q333">
        <f>درخواست[[#This Row],[پشت جلد]]*(1-درخواست[[#This Row],[تخفیف]])</f>
        <v>240000</v>
      </c>
      <c r="R333">
        <v>1</v>
      </c>
    </row>
    <row r="334" spans="1:18" x14ac:dyDescent="0.25">
      <c r="A334" s="24" t="s">
        <v>874</v>
      </c>
      <c r="B334" t="s">
        <v>185</v>
      </c>
      <c r="C334">
        <v>3050209111</v>
      </c>
      <c r="D334" s="21" t="str">
        <f>MID(درخواست[[#This Row],[کدمدرسه]],1,1)</f>
        <v>3</v>
      </c>
      <c r="E334" t="s">
        <v>186</v>
      </c>
      <c r="F334" t="s">
        <v>187</v>
      </c>
      <c r="G334" t="s">
        <v>188</v>
      </c>
      <c r="H334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34" t="s">
        <v>189</v>
      </c>
      <c r="J334">
        <v>9198453181</v>
      </c>
      <c r="K334">
        <v>2632706128</v>
      </c>
      <c r="L334" s="24" t="s">
        <v>2151</v>
      </c>
      <c r="M334" t="s">
        <v>38</v>
      </c>
      <c r="N334" t="str">
        <f>VLOOKUP(درخواست[[#This Row],[کدکتاب]],کتاب[#All],4,FALSE)</f>
        <v>سایر</v>
      </c>
      <c r="O334">
        <f>VLOOKUP(درخواست[[#This Row],[کدکتاب]],کتاب[#All],3,FALSE)</f>
        <v>300000</v>
      </c>
      <c r="P334">
        <f>IF(درخواست[[#This Row],[ناشر]]="هاجر",VLOOKUP(درخواست[[#This Row],[استان]],تخفیف[#All],3,FALSE),VLOOKUP(درخواست[[#This Row],[استان]],تخفیف[#All],4,FALSE))</f>
        <v>0.25</v>
      </c>
      <c r="Q334">
        <f>درخواست[[#This Row],[پشت جلد]]*(1-درخواست[[#This Row],[تخفیف]])</f>
        <v>225000</v>
      </c>
      <c r="R334">
        <v>15</v>
      </c>
    </row>
    <row r="335" spans="1:18" x14ac:dyDescent="0.25">
      <c r="A335" s="24" t="s">
        <v>875</v>
      </c>
      <c r="B335" t="s">
        <v>185</v>
      </c>
      <c r="C335">
        <v>3050209111</v>
      </c>
      <c r="D335" s="21" t="str">
        <f>MID(درخواست[[#This Row],[کدمدرسه]],1,1)</f>
        <v>3</v>
      </c>
      <c r="E335" t="s">
        <v>186</v>
      </c>
      <c r="F335" t="s">
        <v>187</v>
      </c>
      <c r="G335" t="s">
        <v>188</v>
      </c>
      <c r="H335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35" t="s">
        <v>189</v>
      </c>
      <c r="J335">
        <v>9198453181</v>
      </c>
      <c r="K335">
        <v>2632706128</v>
      </c>
      <c r="L335" s="24" t="s">
        <v>2132</v>
      </c>
      <c r="M335" t="s">
        <v>46</v>
      </c>
      <c r="N335" t="str">
        <f>VLOOKUP(درخواست[[#This Row],[کدکتاب]],کتاب[#All],4,FALSE)</f>
        <v>سایر</v>
      </c>
      <c r="O335">
        <f>VLOOKUP(درخواست[[#This Row],[کدکتاب]],کتاب[#All],3,FALSE)</f>
        <v>400000</v>
      </c>
      <c r="P335">
        <f>IF(درخواست[[#This Row],[ناشر]]="هاجر",VLOOKUP(درخواست[[#This Row],[استان]],تخفیف[#All],3,FALSE),VLOOKUP(درخواست[[#This Row],[استان]],تخفیف[#All],4,FALSE))</f>
        <v>0.25</v>
      </c>
      <c r="Q335">
        <f>درخواست[[#This Row],[پشت جلد]]*(1-درخواست[[#This Row],[تخفیف]])</f>
        <v>300000</v>
      </c>
      <c r="R335">
        <v>9</v>
      </c>
    </row>
    <row r="336" spans="1:18" x14ac:dyDescent="0.25">
      <c r="A336" s="24" t="s">
        <v>876</v>
      </c>
      <c r="B336" t="s">
        <v>185</v>
      </c>
      <c r="C336">
        <v>3050209111</v>
      </c>
      <c r="D336" s="21" t="str">
        <f>MID(درخواست[[#This Row],[کدمدرسه]],1,1)</f>
        <v>3</v>
      </c>
      <c r="E336" t="s">
        <v>186</v>
      </c>
      <c r="F336" t="s">
        <v>187</v>
      </c>
      <c r="G336" t="s">
        <v>188</v>
      </c>
      <c r="H336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36" t="s">
        <v>189</v>
      </c>
      <c r="J336">
        <v>9198453181</v>
      </c>
      <c r="K336">
        <v>2632706128</v>
      </c>
      <c r="L336" s="24" t="s">
        <v>2134</v>
      </c>
      <c r="M336" t="s">
        <v>53</v>
      </c>
      <c r="N336" t="str">
        <f>VLOOKUP(درخواست[[#This Row],[کدکتاب]],کتاب[#All],4,FALSE)</f>
        <v>سایر</v>
      </c>
      <c r="O336">
        <f>VLOOKUP(درخواست[[#This Row],[کدکتاب]],کتاب[#All],3,FALSE)</f>
        <v>233000</v>
      </c>
      <c r="P336">
        <f>IF(درخواست[[#This Row],[ناشر]]="هاجر",VLOOKUP(درخواست[[#This Row],[استان]],تخفیف[#All],3,FALSE),VLOOKUP(درخواست[[#This Row],[استان]],تخفیف[#All],4,FALSE))</f>
        <v>0.25</v>
      </c>
      <c r="Q336">
        <f>درخواست[[#This Row],[پشت جلد]]*(1-درخواست[[#This Row],[تخفیف]])</f>
        <v>174750</v>
      </c>
      <c r="R336">
        <v>16</v>
      </c>
    </row>
    <row r="337" spans="1:18" x14ac:dyDescent="0.25">
      <c r="A337" s="24" t="s">
        <v>877</v>
      </c>
      <c r="B337" t="s">
        <v>185</v>
      </c>
      <c r="C337">
        <v>3050209111</v>
      </c>
      <c r="D337" s="21" t="str">
        <f>MID(درخواست[[#This Row],[کدمدرسه]],1,1)</f>
        <v>3</v>
      </c>
      <c r="E337" t="s">
        <v>186</v>
      </c>
      <c r="F337" t="s">
        <v>187</v>
      </c>
      <c r="G337" t="s">
        <v>188</v>
      </c>
      <c r="H337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37" t="s">
        <v>189</v>
      </c>
      <c r="J337">
        <v>9198453181</v>
      </c>
      <c r="K337">
        <v>2632706128</v>
      </c>
      <c r="L337" s="24" t="s">
        <v>2135</v>
      </c>
      <c r="M337" t="s">
        <v>54</v>
      </c>
      <c r="N337" t="str">
        <f>VLOOKUP(درخواست[[#This Row],[کدکتاب]],کتاب[#All],4,FALSE)</f>
        <v>سایر</v>
      </c>
      <c r="O337">
        <f>VLOOKUP(درخواست[[#This Row],[کدکتاب]],کتاب[#All],3,FALSE)</f>
        <v>600000</v>
      </c>
      <c r="P337">
        <f>IF(درخواست[[#This Row],[ناشر]]="هاجر",VLOOKUP(درخواست[[#This Row],[استان]],تخفیف[#All],3,FALSE),VLOOKUP(درخواست[[#This Row],[استان]],تخفیف[#All],4,FALSE))</f>
        <v>0.25</v>
      </c>
      <c r="Q337">
        <f>درخواست[[#This Row],[پشت جلد]]*(1-درخواست[[#This Row],[تخفیف]])</f>
        <v>450000</v>
      </c>
      <c r="R337">
        <v>15</v>
      </c>
    </row>
    <row r="338" spans="1:18" x14ac:dyDescent="0.25">
      <c r="A338" s="24" t="s">
        <v>878</v>
      </c>
      <c r="B338" t="s">
        <v>185</v>
      </c>
      <c r="C338">
        <v>3050209111</v>
      </c>
      <c r="D338" s="21" t="str">
        <f>MID(درخواست[[#This Row],[کدمدرسه]],1,1)</f>
        <v>3</v>
      </c>
      <c r="E338" t="s">
        <v>186</v>
      </c>
      <c r="F338" t="s">
        <v>187</v>
      </c>
      <c r="G338" t="s">
        <v>188</v>
      </c>
      <c r="H338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38" t="s">
        <v>189</v>
      </c>
      <c r="J338">
        <v>9198453181</v>
      </c>
      <c r="K338">
        <v>2632706128</v>
      </c>
      <c r="L338" s="24" t="s">
        <v>2139</v>
      </c>
      <c r="M338" t="s">
        <v>58</v>
      </c>
      <c r="N338" t="str">
        <f>VLOOKUP(درخواست[[#This Row],[کدکتاب]],کتاب[#All],4,FALSE)</f>
        <v>هاجر</v>
      </c>
      <c r="O338">
        <f>VLOOKUP(درخواست[[#This Row],[کدکتاب]],کتاب[#All],3,FALSE)</f>
        <v>1360000</v>
      </c>
      <c r="P338">
        <f>IF(درخواست[[#This Row],[ناشر]]="هاجر",VLOOKUP(درخواست[[#This Row],[استان]],تخفیف[#All],3,FALSE),VLOOKUP(درخواست[[#This Row],[استان]],تخفیف[#All],4,FALSE))</f>
        <v>0.37</v>
      </c>
      <c r="Q338">
        <f>درخواست[[#This Row],[پشت جلد]]*(1-درخواست[[#This Row],[تخفیف]])</f>
        <v>856800</v>
      </c>
      <c r="R338">
        <v>9</v>
      </c>
    </row>
    <row r="339" spans="1:18" x14ac:dyDescent="0.25">
      <c r="A339" s="24" t="s">
        <v>879</v>
      </c>
      <c r="B339" t="s">
        <v>185</v>
      </c>
      <c r="C339">
        <v>3050209111</v>
      </c>
      <c r="D339" s="21" t="str">
        <f>MID(درخواست[[#This Row],[کدمدرسه]],1,1)</f>
        <v>3</v>
      </c>
      <c r="E339" t="s">
        <v>186</v>
      </c>
      <c r="F339" t="s">
        <v>187</v>
      </c>
      <c r="G339" t="s">
        <v>188</v>
      </c>
      <c r="H339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39" t="s">
        <v>189</v>
      </c>
      <c r="J339">
        <v>9198453181</v>
      </c>
      <c r="K339">
        <v>2632706128</v>
      </c>
      <c r="L339" s="24" t="s">
        <v>2149</v>
      </c>
      <c r="M339" t="s">
        <v>70</v>
      </c>
      <c r="N339" t="str">
        <f>VLOOKUP(درخواست[[#This Row],[کدکتاب]],کتاب[#All],4,FALSE)</f>
        <v>سایر</v>
      </c>
      <c r="O339">
        <f>VLOOKUP(درخواست[[#This Row],[کدکتاب]],کتاب[#All],3,FALSE)</f>
        <v>340000</v>
      </c>
      <c r="P339">
        <f>IF(درخواست[[#This Row],[ناشر]]="هاجر",VLOOKUP(درخواست[[#This Row],[استان]],تخفیف[#All],3,FALSE),VLOOKUP(درخواست[[#This Row],[استان]],تخفیف[#All],4,FALSE))</f>
        <v>0.25</v>
      </c>
      <c r="Q339">
        <f>درخواست[[#This Row],[پشت جلد]]*(1-درخواست[[#This Row],[تخفیف]])</f>
        <v>255000</v>
      </c>
      <c r="R339">
        <v>16</v>
      </c>
    </row>
    <row r="340" spans="1:18" x14ac:dyDescent="0.25">
      <c r="A340" s="24" t="s">
        <v>880</v>
      </c>
      <c r="B340" t="s">
        <v>185</v>
      </c>
      <c r="C340">
        <v>3050209111</v>
      </c>
      <c r="D340" s="21" t="str">
        <f>MID(درخواست[[#This Row],[کدمدرسه]],1,1)</f>
        <v>3</v>
      </c>
      <c r="E340" t="s">
        <v>186</v>
      </c>
      <c r="F340" t="s">
        <v>187</v>
      </c>
      <c r="G340" t="s">
        <v>188</v>
      </c>
      <c r="H340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40" t="s">
        <v>189</v>
      </c>
      <c r="J340">
        <v>9198453181</v>
      </c>
      <c r="K340">
        <v>2632706128</v>
      </c>
      <c r="L340" s="24" t="s">
        <v>2162</v>
      </c>
      <c r="M340" t="s">
        <v>72</v>
      </c>
      <c r="N340" t="str">
        <f>VLOOKUP(درخواست[[#This Row],[کدکتاب]],کتاب[#All],4,FALSE)</f>
        <v>سایر</v>
      </c>
      <c r="O340">
        <f>VLOOKUP(درخواست[[#This Row],[کدکتاب]],کتاب[#All],3,FALSE)</f>
        <v>280000</v>
      </c>
      <c r="P340">
        <f>IF(درخواست[[#This Row],[ناشر]]="هاجر",VLOOKUP(درخواست[[#This Row],[استان]],تخفیف[#All],3,FALSE),VLOOKUP(درخواست[[#This Row],[استان]],تخفیف[#All],4,FALSE))</f>
        <v>0.25</v>
      </c>
      <c r="Q340">
        <f>درخواست[[#This Row],[پشت جلد]]*(1-درخواست[[#This Row],[تخفیف]])</f>
        <v>210000</v>
      </c>
      <c r="R340">
        <v>15</v>
      </c>
    </row>
    <row r="341" spans="1:18" x14ac:dyDescent="0.25">
      <c r="A341" s="24" t="s">
        <v>881</v>
      </c>
      <c r="B341" t="s">
        <v>185</v>
      </c>
      <c r="C341">
        <v>3050209111</v>
      </c>
      <c r="D341" s="21" t="str">
        <f>MID(درخواست[[#This Row],[کدمدرسه]],1,1)</f>
        <v>3</v>
      </c>
      <c r="E341" t="s">
        <v>186</v>
      </c>
      <c r="F341" t="s">
        <v>187</v>
      </c>
      <c r="G341" t="s">
        <v>188</v>
      </c>
      <c r="H341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41" t="s">
        <v>189</v>
      </c>
      <c r="J341">
        <v>9198453181</v>
      </c>
      <c r="K341">
        <v>2632706128</v>
      </c>
      <c r="L341" s="24" t="s">
        <v>2156</v>
      </c>
      <c r="M341" t="s">
        <v>75</v>
      </c>
      <c r="N341" t="str">
        <f>VLOOKUP(درخواست[[#This Row],[کدکتاب]],کتاب[#All],4,FALSE)</f>
        <v>هاجر</v>
      </c>
      <c r="O341">
        <f>VLOOKUP(درخواست[[#This Row],[کدکتاب]],کتاب[#All],3,FALSE)</f>
        <v>500000</v>
      </c>
      <c r="P341">
        <f>IF(درخواست[[#This Row],[ناشر]]="هاجر",VLOOKUP(درخواست[[#This Row],[استان]],تخفیف[#All],3,FALSE),VLOOKUP(درخواست[[#This Row],[استان]],تخفیف[#All],4,FALSE))</f>
        <v>0.37</v>
      </c>
      <c r="Q341">
        <f>درخواست[[#This Row],[پشت جلد]]*(1-درخواست[[#This Row],[تخفیف]])</f>
        <v>315000</v>
      </c>
      <c r="R341">
        <v>45</v>
      </c>
    </row>
    <row r="342" spans="1:18" x14ac:dyDescent="0.25">
      <c r="A342" s="24" t="s">
        <v>882</v>
      </c>
      <c r="B342" t="s">
        <v>185</v>
      </c>
      <c r="C342">
        <v>3050209111</v>
      </c>
      <c r="D342" s="21" t="str">
        <f>MID(درخواست[[#This Row],[کدمدرسه]],1,1)</f>
        <v>3</v>
      </c>
      <c r="E342" t="s">
        <v>186</v>
      </c>
      <c r="F342" t="s">
        <v>187</v>
      </c>
      <c r="G342" t="s">
        <v>188</v>
      </c>
      <c r="H342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42" t="s">
        <v>189</v>
      </c>
      <c r="J342">
        <v>9198453181</v>
      </c>
      <c r="K342">
        <v>2632706128</v>
      </c>
      <c r="L342" s="24" t="s">
        <v>2160</v>
      </c>
      <c r="M342" t="s">
        <v>77</v>
      </c>
      <c r="N342" t="str">
        <f>VLOOKUP(درخواست[[#This Row],[کدکتاب]],کتاب[#All],4,FALSE)</f>
        <v>سایر</v>
      </c>
      <c r="O342">
        <f>VLOOKUP(درخواست[[#This Row],[کدکتاب]],کتاب[#All],3,FALSE)</f>
        <v>566000</v>
      </c>
      <c r="P342">
        <f>IF(درخواست[[#This Row],[ناشر]]="هاجر",VLOOKUP(درخواست[[#This Row],[استان]],تخفیف[#All],3,FALSE),VLOOKUP(درخواست[[#This Row],[استان]],تخفیف[#All],4,FALSE))</f>
        <v>0.25</v>
      </c>
      <c r="Q342">
        <f>درخواست[[#This Row],[پشت جلد]]*(1-درخواست[[#This Row],[تخفیف]])</f>
        <v>424500</v>
      </c>
      <c r="R342">
        <v>9</v>
      </c>
    </row>
    <row r="343" spans="1:18" x14ac:dyDescent="0.25">
      <c r="A343" s="24" t="s">
        <v>883</v>
      </c>
      <c r="B343" t="s">
        <v>185</v>
      </c>
      <c r="C343">
        <v>3050209111</v>
      </c>
      <c r="D343" s="21" t="str">
        <f>MID(درخواست[[#This Row],[کدمدرسه]],1,1)</f>
        <v>3</v>
      </c>
      <c r="E343" t="s">
        <v>186</v>
      </c>
      <c r="F343" t="s">
        <v>187</v>
      </c>
      <c r="G343" t="s">
        <v>188</v>
      </c>
      <c r="H343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43" t="s">
        <v>189</v>
      </c>
      <c r="J343">
        <v>9198453181</v>
      </c>
      <c r="K343">
        <v>2632706128</v>
      </c>
      <c r="L343" s="24" t="s">
        <v>2159</v>
      </c>
      <c r="M343" t="s">
        <v>78</v>
      </c>
      <c r="N343" t="str">
        <f>VLOOKUP(درخواست[[#This Row],[کدکتاب]],کتاب[#All],4,FALSE)</f>
        <v>هاجر</v>
      </c>
      <c r="O343">
        <f>VLOOKUP(درخواست[[#This Row],[کدکتاب]],کتاب[#All],3,FALSE)</f>
        <v>490000</v>
      </c>
      <c r="P343">
        <f>IF(درخواست[[#This Row],[ناشر]]="هاجر",VLOOKUP(درخواست[[#This Row],[استان]],تخفیف[#All],3,FALSE),VLOOKUP(درخواست[[#This Row],[استان]],تخفیف[#All],4,FALSE))</f>
        <v>0.37</v>
      </c>
      <c r="Q343">
        <f>درخواست[[#This Row],[پشت جلد]]*(1-درخواست[[#This Row],[تخفیف]])</f>
        <v>308700</v>
      </c>
      <c r="R343">
        <v>45</v>
      </c>
    </row>
    <row r="344" spans="1:18" x14ac:dyDescent="0.25">
      <c r="A344" s="24" t="s">
        <v>884</v>
      </c>
      <c r="B344" t="s">
        <v>185</v>
      </c>
      <c r="C344">
        <v>3050209111</v>
      </c>
      <c r="D344" s="21" t="str">
        <f>MID(درخواست[[#This Row],[کدمدرسه]],1,1)</f>
        <v>3</v>
      </c>
      <c r="E344" t="s">
        <v>186</v>
      </c>
      <c r="F344" t="s">
        <v>187</v>
      </c>
      <c r="G344" t="s">
        <v>188</v>
      </c>
      <c r="H344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44" t="s">
        <v>189</v>
      </c>
      <c r="J344">
        <v>9198453181</v>
      </c>
      <c r="K344">
        <v>2632706128</v>
      </c>
      <c r="L344" s="24" t="s">
        <v>2165</v>
      </c>
      <c r="M344" t="s">
        <v>81</v>
      </c>
      <c r="N344" t="str">
        <f>VLOOKUP(درخواست[[#This Row],[کدکتاب]],کتاب[#All],4,FALSE)</f>
        <v>سایر</v>
      </c>
      <c r="O344">
        <f>VLOOKUP(درخواست[[#This Row],[کدکتاب]],کتاب[#All],3,FALSE)</f>
        <v>235000</v>
      </c>
      <c r="P344">
        <f>IF(درخواست[[#This Row],[ناشر]]="هاجر",VLOOKUP(درخواست[[#This Row],[استان]],تخفیف[#All],3,FALSE),VLOOKUP(درخواست[[#This Row],[استان]],تخفیف[#All],4,FALSE))</f>
        <v>0.25</v>
      </c>
      <c r="Q344">
        <f>درخواست[[#This Row],[پشت جلد]]*(1-درخواست[[#This Row],[تخفیف]])</f>
        <v>176250</v>
      </c>
      <c r="R344">
        <v>29</v>
      </c>
    </row>
    <row r="345" spans="1:18" x14ac:dyDescent="0.25">
      <c r="A345" s="24" t="s">
        <v>885</v>
      </c>
      <c r="B345" t="s">
        <v>185</v>
      </c>
      <c r="C345">
        <v>3050209111</v>
      </c>
      <c r="D345" s="21" t="str">
        <f>MID(درخواست[[#This Row],[کدمدرسه]],1,1)</f>
        <v>3</v>
      </c>
      <c r="E345" t="s">
        <v>186</v>
      </c>
      <c r="F345" t="s">
        <v>187</v>
      </c>
      <c r="G345" t="s">
        <v>188</v>
      </c>
      <c r="H345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45" t="s">
        <v>189</v>
      </c>
      <c r="J345">
        <v>9198453181</v>
      </c>
      <c r="K345">
        <v>2632706128</v>
      </c>
      <c r="L345" s="24" t="s">
        <v>2166</v>
      </c>
      <c r="M345" t="s">
        <v>82</v>
      </c>
      <c r="N345" t="str">
        <f>VLOOKUP(درخواست[[#This Row],[کدکتاب]],کتاب[#All],4,FALSE)</f>
        <v>سایر</v>
      </c>
      <c r="O345">
        <f>VLOOKUP(درخواست[[#This Row],[کدکتاب]],کتاب[#All],3,FALSE)</f>
        <v>160000</v>
      </c>
      <c r="P345">
        <f>IF(درخواست[[#This Row],[ناشر]]="هاجر",VLOOKUP(درخواست[[#This Row],[استان]],تخفیف[#All],3,FALSE),VLOOKUP(درخواست[[#This Row],[استان]],تخفیف[#All],4,FALSE))</f>
        <v>0.25</v>
      </c>
      <c r="Q345">
        <f>درخواست[[#This Row],[پشت جلد]]*(1-درخواست[[#This Row],[تخفیف]])</f>
        <v>120000</v>
      </c>
      <c r="R345">
        <v>15</v>
      </c>
    </row>
    <row r="346" spans="1:18" x14ac:dyDescent="0.25">
      <c r="A346" s="24" t="s">
        <v>886</v>
      </c>
      <c r="B346" t="s">
        <v>185</v>
      </c>
      <c r="C346">
        <v>3050209111</v>
      </c>
      <c r="D346" s="21" t="str">
        <f>MID(درخواست[[#This Row],[کدمدرسه]],1,1)</f>
        <v>3</v>
      </c>
      <c r="E346" t="s">
        <v>186</v>
      </c>
      <c r="F346" t="s">
        <v>187</v>
      </c>
      <c r="G346" t="s">
        <v>188</v>
      </c>
      <c r="H346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46" t="s">
        <v>189</v>
      </c>
      <c r="J346">
        <v>9198453181</v>
      </c>
      <c r="K346">
        <v>2632706128</v>
      </c>
      <c r="L346" s="24" t="s">
        <v>2173</v>
      </c>
      <c r="M346" t="s">
        <v>90</v>
      </c>
      <c r="N346" t="str">
        <f>VLOOKUP(درخواست[[#This Row],[کدکتاب]],کتاب[#All],4,FALSE)</f>
        <v>سایر</v>
      </c>
      <c r="O346">
        <f>VLOOKUP(درخواست[[#This Row],[کدکتاب]],کتاب[#All],3,FALSE)</f>
        <v>150000</v>
      </c>
      <c r="P346">
        <f>IF(درخواست[[#This Row],[ناشر]]="هاجر",VLOOKUP(درخواست[[#This Row],[استان]],تخفیف[#All],3,FALSE),VLOOKUP(درخواست[[#This Row],[استان]],تخفیف[#All],4,FALSE))</f>
        <v>0.25</v>
      </c>
      <c r="Q346">
        <f>درخواست[[#This Row],[پشت جلد]]*(1-درخواست[[#This Row],[تخفیف]])</f>
        <v>112500</v>
      </c>
      <c r="R346">
        <v>15</v>
      </c>
    </row>
    <row r="347" spans="1:18" x14ac:dyDescent="0.25">
      <c r="A347" s="24" t="s">
        <v>887</v>
      </c>
      <c r="B347" t="s">
        <v>185</v>
      </c>
      <c r="C347">
        <v>3050209111</v>
      </c>
      <c r="D347" s="21" t="str">
        <f>MID(درخواست[[#This Row],[کدمدرسه]],1,1)</f>
        <v>3</v>
      </c>
      <c r="E347" t="s">
        <v>186</v>
      </c>
      <c r="F347" t="s">
        <v>187</v>
      </c>
      <c r="G347" t="s">
        <v>188</v>
      </c>
      <c r="H347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47" t="s">
        <v>189</v>
      </c>
      <c r="J347">
        <v>9198453181</v>
      </c>
      <c r="K347">
        <v>2632706128</v>
      </c>
      <c r="L347" s="24" t="s">
        <v>2179</v>
      </c>
      <c r="M347" t="s">
        <v>97</v>
      </c>
      <c r="N347" t="str">
        <f>VLOOKUP(درخواست[[#This Row],[کدکتاب]],کتاب[#All],4,FALSE)</f>
        <v>هاجر</v>
      </c>
      <c r="O347">
        <f>VLOOKUP(درخواست[[#This Row],[کدکتاب]],کتاب[#All],3,FALSE)</f>
        <v>420000</v>
      </c>
      <c r="P347">
        <f>IF(درخواست[[#This Row],[ناشر]]="هاجر",VLOOKUP(درخواست[[#This Row],[استان]],تخفیف[#All],3,FALSE),VLOOKUP(درخواست[[#This Row],[استان]],تخفیف[#All],4,FALSE))</f>
        <v>0.37</v>
      </c>
      <c r="Q347">
        <f>درخواست[[#This Row],[پشت جلد]]*(1-درخواست[[#This Row],[تخفیف]])</f>
        <v>264600</v>
      </c>
      <c r="R347">
        <v>18</v>
      </c>
    </row>
    <row r="348" spans="1:18" x14ac:dyDescent="0.25">
      <c r="A348" s="24" t="s">
        <v>888</v>
      </c>
      <c r="B348" t="s">
        <v>185</v>
      </c>
      <c r="C348">
        <v>3050209111</v>
      </c>
      <c r="D348" s="21" t="str">
        <f>MID(درخواست[[#This Row],[کدمدرسه]],1,1)</f>
        <v>3</v>
      </c>
      <c r="E348" t="s">
        <v>186</v>
      </c>
      <c r="F348" t="s">
        <v>187</v>
      </c>
      <c r="G348" t="s">
        <v>188</v>
      </c>
      <c r="H348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48" t="s">
        <v>189</v>
      </c>
      <c r="J348">
        <v>9198453181</v>
      </c>
      <c r="K348">
        <v>2632706128</v>
      </c>
      <c r="L348" s="24" t="s">
        <v>2182</v>
      </c>
      <c r="M348" t="s">
        <v>100</v>
      </c>
      <c r="N348" t="str">
        <f>VLOOKUP(درخواست[[#This Row],[کدکتاب]],کتاب[#All],4,FALSE)</f>
        <v>سایر</v>
      </c>
      <c r="O348">
        <f>VLOOKUP(درخواست[[#This Row],[کدکتاب]],کتاب[#All],3,FALSE)</f>
        <v>450000</v>
      </c>
      <c r="P348">
        <f>IF(درخواست[[#This Row],[ناشر]]="هاجر",VLOOKUP(درخواست[[#This Row],[استان]],تخفیف[#All],3,FALSE),VLOOKUP(درخواست[[#This Row],[استان]],تخفیف[#All],4,FALSE))</f>
        <v>0.25</v>
      </c>
      <c r="Q348">
        <f>درخواست[[#This Row],[پشت جلد]]*(1-درخواست[[#This Row],[تخفیف]])</f>
        <v>337500</v>
      </c>
      <c r="R348">
        <v>9</v>
      </c>
    </row>
    <row r="349" spans="1:18" x14ac:dyDescent="0.25">
      <c r="A349" s="24" t="s">
        <v>889</v>
      </c>
      <c r="B349" t="s">
        <v>185</v>
      </c>
      <c r="C349">
        <v>3050209111</v>
      </c>
      <c r="D349" s="21" t="str">
        <f>MID(درخواست[[#This Row],[کدمدرسه]],1,1)</f>
        <v>3</v>
      </c>
      <c r="E349" t="s">
        <v>186</v>
      </c>
      <c r="F349" t="s">
        <v>187</v>
      </c>
      <c r="G349" t="s">
        <v>188</v>
      </c>
      <c r="H349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49" t="s">
        <v>189</v>
      </c>
      <c r="J349">
        <v>9198453181</v>
      </c>
      <c r="K349">
        <v>2632706128</v>
      </c>
      <c r="L349" s="24" t="s">
        <v>2186</v>
      </c>
      <c r="M349" t="s">
        <v>104</v>
      </c>
      <c r="N349" t="str">
        <f>VLOOKUP(درخواست[[#This Row],[کدکتاب]],کتاب[#All],4,FALSE)</f>
        <v>سایر</v>
      </c>
      <c r="O349">
        <f>VLOOKUP(درخواست[[#This Row],[کدکتاب]],کتاب[#All],3,FALSE)</f>
        <v>500000</v>
      </c>
      <c r="P349">
        <f>IF(درخواست[[#This Row],[ناشر]]="هاجر",VLOOKUP(درخواست[[#This Row],[استان]],تخفیف[#All],3,FALSE),VLOOKUP(درخواست[[#This Row],[استان]],تخفیف[#All],4,FALSE))</f>
        <v>0.25</v>
      </c>
      <c r="Q349">
        <f>درخواست[[#This Row],[پشت جلد]]*(1-درخواست[[#This Row],[تخفیف]])</f>
        <v>375000</v>
      </c>
      <c r="R349">
        <v>15</v>
      </c>
    </row>
    <row r="350" spans="1:18" x14ac:dyDescent="0.25">
      <c r="A350" s="24" t="s">
        <v>890</v>
      </c>
      <c r="B350" t="s">
        <v>185</v>
      </c>
      <c r="C350">
        <v>3050209111</v>
      </c>
      <c r="D350" s="21" t="str">
        <f>MID(درخواست[[#This Row],[کدمدرسه]],1,1)</f>
        <v>3</v>
      </c>
      <c r="E350" t="s">
        <v>186</v>
      </c>
      <c r="F350" t="s">
        <v>187</v>
      </c>
      <c r="G350" t="s">
        <v>188</v>
      </c>
      <c r="H350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50" t="s">
        <v>189</v>
      </c>
      <c r="J350">
        <v>9198453181</v>
      </c>
      <c r="K350">
        <v>2632706128</v>
      </c>
      <c r="L350" s="24" t="s">
        <v>2192</v>
      </c>
      <c r="M350" t="s">
        <v>110</v>
      </c>
      <c r="N350" t="str">
        <f>VLOOKUP(درخواست[[#This Row],[کدکتاب]],کتاب[#All],4,FALSE)</f>
        <v>سایر</v>
      </c>
      <c r="O350">
        <f>VLOOKUP(درخواست[[#This Row],[کدکتاب]],کتاب[#All],3,FALSE)</f>
        <v>58000</v>
      </c>
      <c r="P350">
        <f>IF(درخواست[[#This Row],[ناشر]]="هاجر",VLOOKUP(درخواست[[#This Row],[استان]],تخفیف[#All],3,FALSE),VLOOKUP(درخواست[[#This Row],[استان]],تخفیف[#All],4,FALSE))</f>
        <v>0.25</v>
      </c>
      <c r="Q350">
        <f>درخواست[[#This Row],[پشت جلد]]*(1-درخواست[[#This Row],[تخفیف]])</f>
        <v>43500</v>
      </c>
      <c r="R350">
        <v>9</v>
      </c>
    </row>
    <row r="351" spans="1:18" x14ac:dyDescent="0.25">
      <c r="A351" s="24" t="s">
        <v>891</v>
      </c>
      <c r="B351" t="s">
        <v>185</v>
      </c>
      <c r="C351">
        <v>3050209111</v>
      </c>
      <c r="D351" s="21" t="str">
        <f>MID(درخواست[[#This Row],[کدمدرسه]],1,1)</f>
        <v>3</v>
      </c>
      <c r="E351" t="s">
        <v>186</v>
      </c>
      <c r="F351" t="s">
        <v>187</v>
      </c>
      <c r="G351" t="s">
        <v>188</v>
      </c>
      <c r="H351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51" t="s">
        <v>189</v>
      </c>
      <c r="J351">
        <v>9198453181</v>
      </c>
      <c r="K351">
        <v>2632706128</v>
      </c>
      <c r="L351" s="24" t="s">
        <v>2193</v>
      </c>
      <c r="M351" t="s">
        <v>111</v>
      </c>
      <c r="N351" t="str">
        <f>VLOOKUP(درخواست[[#This Row],[کدکتاب]],کتاب[#All],4,FALSE)</f>
        <v>سایر</v>
      </c>
      <c r="O351">
        <f>VLOOKUP(درخواست[[#This Row],[کدکتاب]],کتاب[#All],3,FALSE)</f>
        <v>880000</v>
      </c>
      <c r="P351">
        <f>IF(درخواست[[#This Row],[ناشر]]="هاجر",VLOOKUP(درخواست[[#This Row],[استان]],تخفیف[#All],3,FALSE),VLOOKUP(درخواست[[#This Row],[استان]],تخفیف[#All],4,FALSE))</f>
        <v>0.25</v>
      </c>
      <c r="Q351">
        <f>درخواست[[#This Row],[پشت جلد]]*(1-درخواست[[#This Row],[تخفیف]])</f>
        <v>660000</v>
      </c>
      <c r="R351">
        <v>16</v>
      </c>
    </row>
    <row r="352" spans="1:18" x14ac:dyDescent="0.25">
      <c r="A352" s="24" t="s">
        <v>892</v>
      </c>
      <c r="B352" t="s">
        <v>185</v>
      </c>
      <c r="C352">
        <v>3050209111</v>
      </c>
      <c r="D352" s="21" t="str">
        <f>MID(درخواست[[#This Row],[کدمدرسه]],1,1)</f>
        <v>3</v>
      </c>
      <c r="E352" t="s">
        <v>186</v>
      </c>
      <c r="F352" t="s">
        <v>187</v>
      </c>
      <c r="G352" t="s">
        <v>188</v>
      </c>
      <c r="H352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52" t="s">
        <v>189</v>
      </c>
      <c r="J352">
        <v>9198453181</v>
      </c>
      <c r="K352">
        <v>2632706128</v>
      </c>
      <c r="L352" s="24" t="s">
        <v>2110</v>
      </c>
      <c r="M352" t="s">
        <v>112</v>
      </c>
      <c r="N352" t="str">
        <f>VLOOKUP(درخواست[[#This Row],[کدکتاب]],کتاب[#All],4,FALSE)</f>
        <v>سایر</v>
      </c>
      <c r="O352">
        <f>VLOOKUP(درخواست[[#This Row],[کدکتاب]],کتاب[#All],3,FALSE)</f>
        <v>600000</v>
      </c>
      <c r="P352">
        <f>IF(درخواست[[#This Row],[ناشر]]="هاجر",VLOOKUP(درخواست[[#This Row],[استان]],تخفیف[#All],3,FALSE),VLOOKUP(درخواست[[#This Row],[استان]],تخفیف[#All],4,FALSE))</f>
        <v>0.25</v>
      </c>
      <c r="Q352">
        <f>درخواست[[#This Row],[پشت جلد]]*(1-درخواست[[#This Row],[تخفیف]])</f>
        <v>450000</v>
      </c>
      <c r="R352">
        <v>7</v>
      </c>
    </row>
    <row r="353" spans="1:18" x14ac:dyDescent="0.25">
      <c r="A353" s="24" t="s">
        <v>893</v>
      </c>
      <c r="B353" t="s">
        <v>185</v>
      </c>
      <c r="C353">
        <v>3050209111</v>
      </c>
      <c r="D353" s="21" t="str">
        <f>MID(درخواست[[#This Row],[کدمدرسه]],1,1)</f>
        <v>3</v>
      </c>
      <c r="E353" t="s">
        <v>186</v>
      </c>
      <c r="F353" t="s">
        <v>187</v>
      </c>
      <c r="G353" t="s">
        <v>188</v>
      </c>
      <c r="H353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53" t="s">
        <v>189</v>
      </c>
      <c r="J353">
        <v>9198453181</v>
      </c>
      <c r="K353">
        <v>2632706128</v>
      </c>
      <c r="L353" s="24" t="s">
        <v>2194</v>
      </c>
      <c r="M353" t="s">
        <v>114</v>
      </c>
      <c r="N353" t="str">
        <f>VLOOKUP(درخواست[[#This Row],[کدکتاب]],کتاب[#All],4,FALSE)</f>
        <v>هاجر</v>
      </c>
      <c r="O353">
        <f>VLOOKUP(درخواست[[#This Row],[کدکتاب]],کتاب[#All],3,FALSE)</f>
        <v>270000</v>
      </c>
      <c r="P353">
        <f>IF(درخواست[[#This Row],[ناشر]]="هاجر",VLOOKUP(درخواست[[#This Row],[استان]],تخفیف[#All],3,FALSE),VLOOKUP(درخواست[[#This Row],[استان]],تخفیف[#All],4,FALSE))</f>
        <v>0.37</v>
      </c>
      <c r="Q353">
        <f>درخواست[[#This Row],[پشت جلد]]*(1-درخواست[[#This Row],[تخفیف]])</f>
        <v>170100</v>
      </c>
      <c r="R353">
        <v>30</v>
      </c>
    </row>
    <row r="354" spans="1:18" x14ac:dyDescent="0.25">
      <c r="A354" s="24" t="s">
        <v>894</v>
      </c>
      <c r="B354" t="s">
        <v>185</v>
      </c>
      <c r="C354">
        <v>3050209111</v>
      </c>
      <c r="D354" s="21" t="str">
        <f>MID(درخواست[[#This Row],[کدمدرسه]],1,1)</f>
        <v>3</v>
      </c>
      <c r="E354" t="s">
        <v>186</v>
      </c>
      <c r="F354" t="s">
        <v>187</v>
      </c>
      <c r="G354" t="s">
        <v>188</v>
      </c>
      <c r="H354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54" t="s">
        <v>189</v>
      </c>
      <c r="J354">
        <v>9198453181</v>
      </c>
      <c r="K354">
        <v>2632706128</v>
      </c>
      <c r="L354" s="24" t="s">
        <v>2196</v>
      </c>
      <c r="M354" t="s">
        <v>116</v>
      </c>
      <c r="N354" t="str">
        <f>VLOOKUP(درخواست[[#This Row],[کدکتاب]],کتاب[#All],4,FALSE)</f>
        <v>سایر</v>
      </c>
      <c r="O354">
        <f>VLOOKUP(درخواست[[#This Row],[کدکتاب]],کتاب[#All],3,FALSE)</f>
        <v>290000</v>
      </c>
      <c r="P354">
        <f>IF(درخواست[[#This Row],[ناشر]]="هاجر",VLOOKUP(درخواست[[#This Row],[استان]],تخفیف[#All],3,FALSE),VLOOKUP(درخواست[[#This Row],[استان]],تخفیف[#All],4,FALSE))</f>
        <v>0.25</v>
      </c>
      <c r="Q354">
        <f>درخواست[[#This Row],[پشت جلد]]*(1-درخواست[[#This Row],[تخفیف]])</f>
        <v>217500</v>
      </c>
      <c r="R354">
        <v>11</v>
      </c>
    </row>
    <row r="355" spans="1:18" x14ac:dyDescent="0.25">
      <c r="A355" s="24" t="s">
        <v>895</v>
      </c>
      <c r="B355" t="s">
        <v>185</v>
      </c>
      <c r="C355">
        <v>3050209111</v>
      </c>
      <c r="D355" s="21" t="str">
        <f>MID(درخواست[[#This Row],[کدمدرسه]],1,1)</f>
        <v>3</v>
      </c>
      <c r="E355" t="s">
        <v>186</v>
      </c>
      <c r="F355" t="s">
        <v>187</v>
      </c>
      <c r="G355" t="s">
        <v>188</v>
      </c>
      <c r="H355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55" t="s">
        <v>189</v>
      </c>
      <c r="J355">
        <v>9198453181</v>
      </c>
      <c r="K355">
        <v>2632706128</v>
      </c>
      <c r="L355" s="24" t="s">
        <v>2197</v>
      </c>
      <c r="M355" t="s">
        <v>117</v>
      </c>
      <c r="N355" t="str">
        <f>VLOOKUP(درخواست[[#This Row],[کدکتاب]],کتاب[#All],4,FALSE)</f>
        <v>سایر</v>
      </c>
      <c r="O355">
        <f>VLOOKUP(درخواست[[#This Row],[کدکتاب]],کتاب[#All],3,FALSE)</f>
        <v>1220000</v>
      </c>
      <c r="P355">
        <f>IF(درخواست[[#This Row],[ناشر]]="هاجر",VLOOKUP(درخواست[[#This Row],[استان]],تخفیف[#All],3,FALSE),VLOOKUP(درخواست[[#This Row],[استان]],تخفیف[#All],4,FALSE))</f>
        <v>0.25</v>
      </c>
      <c r="Q355">
        <f>درخواست[[#This Row],[پشت جلد]]*(1-درخواست[[#This Row],[تخفیف]])</f>
        <v>915000</v>
      </c>
      <c r="R355">
        <v>15</v>
      </c>
    </row>
    <row r="356" spans="1:18" x14ac:dyDescent="0.25">
      <c r="A356" s="24" t="s">
        <v>896</v>
      </c>
      <c r="B356" t="s">
        <v>185</v>
      </c>
      <c r="C356">
        <v>3050209111</v>
      </c>
      <c r="D356" s="21" t="str">
        <f>MID(درخواست[[#This Row],[کدمدرسه]],1,1)</f>
        <v>3</v>
      </c>
      <c r="E356" t="s">
        <v>186</v>
      </c>
      <c r="F356" t="s">
        <v>187</v>
      </c>
      <c r="G356" t="s">
        <v>188</v>
      </c>
      <c r="H356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56" t="s">
        <v>189</v>
      </c>
      <c r="J356">
        <v>9198453181</v>
      </c>
      <c r="K356">
        <v>2632706128</v>
      </c>
      <c r="L356" s="24" t="s">
        <v>2202</v>
      </c>
      <c r="M356" t="s">
        <v>122</v>
      </c>
      <c r="N356" t="str">
        <f>VLOOKUP(درخواست[[#This Row],[کدکتاب]],کتاب[#All],4,FALSE)</f>
        <v>سایر</v>
      </c>
      <c r="O356">
        <f>VLOOKUP(درخواست[[#This Row],[کدکتاب]],کتاب[#All],3,FALSE)</f>
        <v>170000</v>
      </c>
      <c r="P356">
        <f>IF(درخواست[[#This Row],[ناشر]]="هاجر",VLOOKUP(درخواست[[#This Row],[استان]],تخفیف[#All],3,FALSE),VLOOKUP(درخواست[[#This Row],[استان]],تخفیف[#All],4,FALSE))</f>
        <v>0.25</v>
      </c>
      <c r="Q356">
        <f>درخواست[[#This Row],[پشت جلد]]*(1-درخواست[[#This Row],[تخفیف]])</f>
        <v>127500</v>
      </c>
      <c r="R356">
        <v>18</v>
      </c>
    </row>
    <row r="357" spans="1:18" x14ac:dyDescent="0.25">
      <c r="A357" s="24" t="s">
        <v>897</v>
      </c>
      <c r="B357" t="s">
        <v>185</v>
      </c>
      <c r="C357">
        <v>3050209111</v>
      </c>
      <c r="D357" s="21" t="str">
        <f>MID(درخواست[[#This Row],[کدمدرسه]],1,1)</f>
        <v>3</v>
      </c>
      <c r="E357" t="s">
        <v>186</v>
      </c>
      <c r="F357" t="s">
        <v>187</v>
      </c>
      <c r="G357" t="s">
        <v>188</v>
      </c>
      <c r="H357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57" t="s">
        <v>189</v>
      </c>
      <c r="J357">
        <v>9198453181</v>
      </c>
      <c r="K357">
        <v>2632706128</v>
      </c>
      <c r="L357" s="24" t="s">
        <v>2203</v>
      </c>
      <c r="M357" t="s">
        <v>123</v>
      </c>
      <c r="N357" t="str">
        <f>VLOOKUP(درخواست[[#This Row],[کدکتاب]],کتاب[#All],4,FALSE)</f>
        <v>هاجر</v>
      </c>
      <c r="O357">
        <f>VLOOKUP(درخواست[[#This Row],[کدکتاب]],کتاب[#All],3,FALSE)</f>
        <v>360000</v>
      </c>
      <c r="P357">
        <f>IF(درخواست[[#This Row],[ناشر]]="هاجر",VLOOKUP(درخواست[[#This Row],[استان]],تخفیف[#All],3,FALSE),VLOOKUP(درخواست[[#This Row],[استان]],تخفیف[#All],4,FALSE))</f>
        <v>0.37</v>
      </c>
      <c r="Q357">
        <f>درخواست[[#This Row],[پشت جلد]]*(1-درخواست[[#This Row],[تخفیف]])</f>
        <v>226800</v>
      </c>
      <c r="R357">
        <v>15</v>
      </c>
    </row>
    <row r="358" spans="1:18" x14ac:dyDescent="0.25">
      <c r="A358" s="24" t="s">
        <v>898</v>
      </c>
      <c r="B358" t="s">
        <v>185</v>
      </c>
      <c r="C358">
        <v>3050209111</v>
      </c>
      <c r="D358" s="21" t="str">
        <f>MID(درخواست[[#This Row],[کدمدرسه]],1,1)</f>
        <v>3</v>
      </c>
      <c r="E358" t="s">
        <v>186</v>
      </c>
      <c r="F358" t="s">
        <v>187</v>
      </c>
      <c r="G358" t="s">
        <v>188</v>
      </c>
      <c r="H358" t="str">
        <f>درخواست[[#This Row],[استان]]&amp;"/"&amp;درخواست[[#This Row],[شهر]]&amp;"/"&amp;درخواست[[#This Row],[مدرسه]]</f>
        <v>البرز/کرج/موسسه آموزش عالی حوزوی زینبیه</v>
      </c>
      <c r="I358" t="s">
        <v>189</v>
      </c>
      <c r="J358">
        <v>9198453181</v>
      </c>
      <c r="K358">
        <v>2632706128</v>
      </c>
      <c r="L358" s="24" t="s">
        <v>2205</v>
      </c>
      <c r="M358" t="s">
        <v>125</v>
      </c>
      <c r="N358" t="str">
        <f>VLOOKUP(درخواست[[#This Row],[کدکتاب]],کتاب[#All],4,FALSE)</f>
        <v>سایر</v>
      </c>
      <c r="O358">
        <f>VLOOKUP(درخواست[[#This Row],[کدکتاب]],کتاب[#All],3,FALSE)</f>
        <v>600000</v>
      </c>
      <c r="P358">
        <f>IF(درخواست[[#This Row],[ناشر]]="هاجر",VLOOKUP(درخواست[[#This Row],[استان]],تخفیف[#All],3,FALSE),VLOOKUP(درخواست[[#This Row],[استان]],تخفیف[#All],4,FALSE))</f>
        <v>0.25</v>
      </c>
      <c r="Q358">
        <f>درخواست[[#This Row],[پشت جلد]]*(1-درخواست[[#This Row],[تخفیف]])</f>
        <v>450000</v>
      </c>
      <c r="R358">
        <v>15</v>
      </c>
    </row>
    <row r="359" spans="1:18" x14ac:dyDescent="0.25">
      <c r="A359" s="24" t="s">
        <v>899</v>
      </c>
      <c r="B359" t="s">
        <v>190</v>
      </c>
      <c r="C359">
        <v>3080628110</v>
      </c>
      <c r="D359" s="21" t="str">
        <f>MID(درخواست[[#This Row],[کدمدرسه]],1,1)</f>
        <v>3</v>
      </c>
      <c r="E359" t="s">
        <v>153</v>
      </c>
      <c r="F359" t="s">
        <v>153</v>
      </c>
      <c r="G359" t="s">
        <v>191</v>
      </c>
      <c r="H359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59" t="s">
        <v>192</v>
      </c>
      <c r="J359">
        <v>9126589115</v>
      </c>
      <c r="K359">
        <v>766321182</v>
      </c>
      <c r="L359" s="24" t="s">
        <v>2103</v>
      </c>
      <c r="M359" t="s">
        <v>20</v>
      </c>
      <c r="N359" t="str">
        <f>VLOOKUP(درخواست[[#This Row],[کدکتاب]],کتاب[#All],4,FALSE)</f>
        <v>سایر</v>
      </c>
      <c r="O359">
        <f>VLOOKUP(درخواست[[#This Row],[کدکتاب]],کتاب[#All],3,FALSE)</f>
        <v>550000</v>
      </c>
      <c r="P359">
        <f>IF(درخواست[[#This Row],[ناشر]]="هاجر",VLOOKUP(درخواست[[#This Row],[استان]],تخفیف[#All],3,FALSE),VLOOKUP(درخواست[[#This Row],[استان]],تخفیف[#All],4,FALSE))</f>
        <v>0.25</v>
      </c>
      <c r="Q359">
        <f>درخواست[[#This Row],[پشت جلد]]*(1-درخواست[[#This Row],[تخفیف]])</f>
        <v>412500</v>
      </c>
      <c r="R359">
        <v>8</v>
      </c>
    </row>
    <row r="360" spans="1:18" x14ac:dyDescent="0.25">
      <c r="A360" s="24" t="s">
        <v>900</v>
      </c>
      <c r="B360" t="s">
        <v>190</v>
      </c>
      <c r="C360">
        <v>3080628110</v>
      </c>
      <c r="D360" s="21" t="str">
        <f>MID(درخواست[[#This Row],[کدمدرسه]],1,1)</f>
        <v>3</v>
      </c>
      <c r="E360" t="s">
        <v>153</v>
      </c>
      <c r="F360" t="s">
        <v>153</v>
      </c>
      <c r="G360" t="s">
        <v>191</v>
      </c>
      <c r="H360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60" t="s">
        <v>192</v>
      </c>
      <c r="J360">
        <v>9126589115</v>
      </c>
      <c r="K360">
        <v>766321182</v>
      </c>
      <c r="L360" s="24" t="s">
        <v>2104</v>
      </c>
      <c r="M360" t="s">
        <v>21</v>
      </c>
      <c r="N360" t="str">
        <f>VLOOKUP(درخواست[[#This Row],[کدکتاب]],کتاب[#All],4,FALSE)</f>
        <v>سایر</v>
      </c>
      <c r="O360">
        <f>VLOOKUP(درخواست[[#This Row],[کدکتاب]],کتاب[#All],3,FALSE)</f>
        <v>900000</v>
      </c>
      <c r="P360">
        <f>IF(درخواست[[#This Row],[ناشر]]="هاجر",VLOOKUP(درخواست[[#This Row],[استان]],تخفیف[#All],3,FALSE),VLOOKUP(درخواست[[#This Row],[استان]],تخفیف[#All],4,FALSE))</f>
        <v>0.25</v>
      </c>
      <c r="Q360">
        <f>درخواست[[#This Row],[پشت جلد]]*(1-درخواست[[#This Row],[تخفیف]])</f>
        <v>675000</v>
      </c>
      <c r="R360">
        <v>7</v>
      </c>
    </row>
    <row r="361" spans="1:18" x14ac:dyDescent="0.25">
      <c r="A361" s="24" t="s">
        <v>901</v>
      </c>
      <c r="B361" t="s">
        <v>190</v>
      </c>
      <c r="C361">
        <v>3080628110</v>
      </c>
      <c r="D361" s="21" t="str">
        <f>MID(درخواست[[#This Row],[کدمدرسه]],1,1)</f>
        <v>3</v>
      </c>
      <c r="E361" t="s">
        <v>153</v>
      </c>
      <c r="F361" t="s">
        <v>153</v>
      </c>
      <c r="G361" t="s">
        <v>191</v>
      </c>
      <c r="H361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61" t="s">
        <v>192</v>
      </c>
      <c r="J361">
        <v>9126589115</v>
      </c>
      <c r="K361">
        <v>766321182</v>
      </c>
      <c r="L361" s="24" t="s">
        <v>2105</v>
      </c>
      <c r="M361" t="s">
        <v>22</v>
      </c>
      <c r="N361" t="str">
        <f>VLOOKUP(درخواست[[#This Row],[کدکتاب]],کتاب[#All],4,FALSE)</f>
        <v>سایر</v>
      </c>
      <c r="O361">
        <f>VLOOKUP(درخواست[[#This Row],[کدکتاب]],کتاب[#All],3,FALSE)</f>
        <v>400000</v>
      </c>
      <c r="P361">
        <f>IF(درخواست[[#This Row],[ناشر]]="هاجر",VLOOKUP(درخواست[[#This Row],[استان]],تخفیف[#All],3,FALSE),VLOOKUP(درخواست[[#This Row],[استان]],تخفیف[#All],4,FALSE))</f>
        <v>0.25</v>
      </c>
      <c r="Q361">
        <f>درخواست[[#This Row],[پشت جلد]]*(1-درخواست[[#This Row],[تخفیف]])</f>
        <v>300000</v>
      </c>
      <c r="R361">
        <v>8</v>
      </c>
    </row>
    <row r="362" spans="1:18" x14ac:dyDescent="0.25">
      <c r="A362" s="24" t="s">
        <v>902</v>
      </c>
      <c r="B362" t="s">
        <v>190</v>
      </c>
      <c r="C362">
        <v>3080628110</v>
      </c>
      <c r="D362" s="21" t="str">
        <f>MID(درخواست[[#This Row],[کدمدرسه]],1,1)</f>
        <v>3</v>
      </c>
      <c r="E362" t="s">
        <v>153</v>
      </c>
      <c r="F362" t="s">
        <v>153</v>
      </c>
      <c r="G362" t="s">
        <v>191</v>
      </c>
      <c r="H362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62" t="s">
        <v>192</v>
      </c>
      <c r="J362">
        <v>9126589115</v>
      </c>
      <c r="K362">
        <v>766321182</v>
      </c>
      <c r="L362" s="24" t="s">
        <v>2108</v>
      </c>
      <c r="M362" t="s">
        <v>25</v>
      </c>
      <c r="N362" t="str">
        <f>VLOOKUP(درخواست[[#This Row],[کدکتاب]],کتاب[#All],4,FALSE)</f>
        <v>سایر</v>
      </c>
      <c r="O362">
        <f>VLOOKUP(درخواست[[#This Row],[کدکتاب]],کتاب[#All],3,FALSE)</f>
        <v>1400000</v>
      </c>
      <c r="P362">
        <f>IF(درخواست[[#This Row],[ناشر]]="هاجر",VLOOKUP(درخواست[[#This Row],[استان]],تخفیف[#All],3,FALSE),VLOOKUP(درخواست[[#This Row],[استان]],تخفیف[#All],4,FALSE))</f>
        <v>0.25</v>
      </c>
      <c r="Q362">
        <f>درخواست[[#This Row],[پشت جلد]]*(1-درخواست[[#This Row],[تخفیف]])</f>
        <v>1050000</v>
      </c>
      <c r="R362">
        <v>12</v>
      </c>
    </row>
    <row r="363" spans="1:18" x14ac:dyDescent="0.25">
      <c r="A363" s="24" t="s">
        <v>903</v>
      </c>
      <c r="B363" t="s">
        <v>190</v>
      </c>
      <c r="C363">
        <v>3080628110</v>
      </c>
      <c r="D363" s="21" t="str">
        <f>MID(درخواست[[#This Row],[کدمدرسه]],1,1)</f>
        <v>3</v>
      </c>
      <c r="E363" t="s">
        <v>153</v>
      </c>
      <c r="F363" t="s">
        <v>153</v>
      </c>
      <c r="G363" t="s">
        <v>191</v>
      </c>
      <c r="H363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63" t="s">
        <v>192</v>
      </c>
      <c r="J363">
        <v>9126589115</v>
      </c>
      <c r="K363">
        <v>766321182</v>
      </c>
      <c r="L363" s="24" t="s">
        <v>2132</v>
      </c>
      <c r="M363" t="s">
        <v>46</v>
      </c>
      <c r="N363" t="str">
        <f>VLOOKUP(درخواست[[#This Row],[کدکتاب]],کتاب[#All],4,FALSE)</f>
        <v>سایر</v>
      </c>
      <c r="O363">
        <f>VLOOKUP(درخواست[[#This Row],[کدکتاب]],کتاب[#All],3,FALSE)</f>
        <v>400000</v>
      </c>
      <c r="P363">
        <f>IF(درخواست[[#This Row],[ناشر]]="هاجر",VLOOKUP(درخواست[[#This Row],[استان]],تخفیف[#All],3,FALSE),VLOOKUP(درخواست[[#This Row],[استان]],تخفیف[#All],4,FALSE))</f>
        <v>0.25</v>
      </c>
      <c r="Q363">
        <f>درخواست[[#This Row],[پشت جلد]]*(1-درخواست[[#This Row],[تخفیف]])</f>
        <v>300000</v>
      </c>
      <c r="R363">
        <v>12</v>
      </c>
    </row>
    <row r="364" spans="1:18" x14ac:dyDescent="0.25">
      <c r="A364" s="24" t="s">
        <v>904</v>
      </c>
      <c r="B364" t="s">
        <v>190</v>
      </c>
      <c r="C364">
        <v>3080628110</v>
      </c>
      <c r="D364" s="21" t="str">
        <f>MID(درخواست[[#This Row],[کدمدرسه]],1,1)</f>
        <v>3</v>
      </c>
      <c r="E364" t="s">
        <v>153</v>
      </c>
      <c r="F364" t="s">
        <v>153</v>
      </c>
      <c r="G364" t="s">
        <v>191</v>
      </c>
      <c r="H364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64" t="s">
        <v>192</v>
      </c>
      <c r="J364">
        <v>9126589115</v>
      </c>
      <c r="K364">
        <v>766321182</v>
      </c>
      <c r="L364" s="24" t="s">
        <v>2134</v>
      </c>
      <c r="M364" t="s">
        <v>53</v>
      </c>
      <c r="N364" t="str">
        <f>VLOOKUP(درخواست[[#This Row],[کدکتاب]],کتاب[#All],4,FALSE)</f>
        <v>سایر</v>
      </c>
      <c r="O364">
        <f>VLOOKUP(درخواست[[#This Row],[کدکتاب]],کتاب[#All],3,FALSE)</f>
        <v>233000</v>
      </c>
      <c r="P364">
        <f>IF(درخواست[[#This Row],[ناشر]]="هاجر",VLOOKUP(درخواست[[#This Row],[استان]],تخفیف[#All],3,FALSE),VLOOKUP(درخواست[[#This Row],[استان]],تخفیف[#All],4,FALSE))</f>
        <v>0.25</v>
      </c>
      <c r="Q364">
        <f>درخواست[[#This Row],[پشت جلد]]*(1-درخواست[[#This Row],[تخفیف]])</f>
        <v>174750</v>
      </c>
      <c r="R364">
        <v>15</v>
      </c>
    </row>
    <row r="365" spans="1:18" x14ac:dyDescent="0.25">
      <c r="A365" s="24" t="s">
        <v>905</v>
      </c>
      <c r="B365" t="s">
        <v>190</v>
      </c>
      <c r="C365">
        <v>3080628110</v>
      </c>
      <c r="D365" s="21" t="str">
        <f>MID(درخواست[[#This Row],[کدمدرسه]],1,1)</f>
        <v>3</v>
      </c>
      <c r="E365" t="s">
        <v>153</v>
      </c>
      <c r="F365" t="s">
        <v>153</v>
      </c>
      <c r="G365" t="s">
        <v>191</v>
      </c>
      <c r="H365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65" t="s">
        <v>192</v>
      </c>
      <c r="J365">
        <v>9126589115</v>
      </c>
      <c r="K365">
        <v>766321182</v>
      </c>
      <c r="L365" s="24" t="s">
        <v>2135</v>
      </c>
      <c r="M365" t="s">
        <v>54</v>
      </c>
      <c r="N365" t="str">
        <f>VLOOKUP(درخواست[[#This Row],[کدکتاب]],کتاب[#All],4,FALSE)</f>
        <v>سایر</v>
      </c>
      <c r="O365">
        <f>VLOOKUP(درخواست[[#This Row],[کدکتاب]],کتاب[#All],3,FALSE)</f>
        <v>600000</v>
      </c>
      <c r="P365">
        <f>IF(درخواست[[#This Row],[ناشر]]="هاجر",VLOOKUP(درخواست[[#This Row],[استان]],تخفیف[#All],3,FALSE),VLOOKUP(درخواست[[#This Row],[استان]],تخفیف[#All],4,FALSE))</f>
        <v>0.25</v>
      </c>
      <c r="Q365">
        <f>درخواست[[#This Row],[پشت جلد]]*(1-درخواست[[#This Row],[تخفیف]])</f>
        <v>450000</v>
      </c>
      <c r="R365">
        <v>13</v>
      </c>
    </row>
    <row r="366" spans="1:18" x14ac:dyDescent="0.25">
      <c r="A366" s="24" t="s">
        <v>906</v>
      </c>
      <c r="B366" t="s">
        <v>190</v>
      </c>
      <c r="C366">
        <v>3080628110</v>
      </c>
      <c r="D366" s="21" t="str">
        <f>MID(درخواست[[#This Row],[کدمدرسه]],1,1)</f>
        <v>3</v>
      </c>
      <c r="E366" t="s">
        <v>153</v>
      </c>
      <c r="F366" t="s">
        <v>153</v>
      </c>
      <c r="G366" t="s">
        <v>191</v>
      </c>
      <c r="H366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66" t="s">
        <v>192</v>
      </c>
      <c r="J366">
        <v>9126589115</v>
      </c>
      <c r="K366">
        <v>766321182</v>
      </c>
      <c r="L366" s="24" t="s">
        <v>2145</v>
      </c>
      <c r="M366" t="s">
        <v>64</v>
      </c>
      <c r="N366" t="str">
        <f>VLOOKUP(درخواست[[#This Row],[کدکتاب]],کتاب[#All],4,FALSE)</f>
        <v>سایر</v>
      </c>
      <c r="O366">
        <f>VLOOKUP(درخواست[[#This Row],[کدکتاب]],کتاب[#All],3,FALSE)</f>
        <v>620000</v>
      </c>
      <c r="P366">
        <f>IF(درخواست[[#This Row],[ناشر]]="هاجر",VLOOKUP(درخواست[[#This Row],[استان]],تخفیف[#All],3,FALSE),VLOOKUP(درخواست[[#This Row],[استان]],تخفیف[#All],4,FALSE))</f>
        <v>0.25</v>
      </c>
      <c r="Q366">
        <f>درخواست[[#This Row],[پشت جلد]]*(1-درخواست[[#This Row],[تخفیف]])</f>
        <v>465000</v>
      </c>
      <c r="R366">
        <v>2</v>
      </c>
    </row>
    <row r="367" spans="1:18" x14ac:dyDescent="0.25">
      <c r="A367" s="24" t="s">
        <v>907</v>
      </c>
      <c r="B367" t="s">
        <v>190</v>
      </c>
      <c r="C367">
        <v>3080628110</v>
      </c>
      <c r="D367" s="21" t="str">
        <f>MID(درخواست[[#This Row],[کدمدرسه]],1,1)</f>
        <v>3</v>
      </c>
      <c r="E367" t="s">
        <v>153</v>
      </c>
      <c r="F367" t="s">
        <v>153</v>
      </c>
      <c r="G367" t="s">
        <v>191</v>
      </c>
      <c r="H367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67" t="s">
        <v>192</v>
      </c>
      <c r="J367">
        <v>9126589115</v>
      </c>
      <c r="K367">
        <v>766321182</v>
      </c>
      <c r="L367" s="24" t="s">
        <v>2153</v>
      </c>
      <c r="M367" t="s">
        <v>69</v>
      </c>
      <c r="N367" t="str">
        <f>VLOOKUP(درخواست[[#This Row],[کدکتاب]],کتاب[#All],4,FALSE)</f>
        <v>سایر</v>
      </c>
      <c r="O367">
        <f>VLOOKUP(درخواست[[#This Row],[کدکتاب]],کتاب[#All],3,FALSE)</f>
        <v>390000</v>
      </c>
      <c r="P367">
        <f>IF(درخواست[[#This Row],[ناشر]]="هاجر",VLOOKUP(درخواست[[#This Row],[استان]],تخفیف[#All],3,FALSE),VLOOKUP(درخواست[[#This Row],[استان]],تخفیف[#All],4,FALSE))</f>
        <v>0.25</v>
      </c>
      <c r="Q367">
        <f>درخواست[[#This Row],[پشت جلد]]*(1-درخواست[[#This Row],[تخفیف]])</f>
        <v>292500</v>
      </c>
      <c r="R367">
        <v>12</v>
      </c>
    </row>
    <row r="368" spans="1:18" x14ac:dyDescent="0.25">
      <c r="A368" s="24" t="s">
        <v>908</v>
      </c>
      <c r="B368" t="s">
        <v>190</v>
      </c>
      <c r="C368">
        <v>3080628110</v>
      </c>
      <c r="D368" s="21" t="str">
        <f>MID(درخواست[[#This Row],[کدمدرسه]],1,1)</f>
        <v>3</v>
      </c>
      <c r="E368" t="s">
        <v>153</v>
      </c>
      <c r="F368" t="s">
        <v>153</v>
      </c>
      <c r="G368" t="s">
        <v>191</v>
      </c>
      <c r="H368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68" t="s">
        <v>192</v>
      </c>
      <c r="J368">
        <v>9126589115</v>
      </c>
      <c r="K368">
        <v>766321182</v>
      </c>
      <c r="L368" s="24" t="s">
        <v>2149</v>
      </c>
      <c r="M368" t="s">
        <v>70</v>
      </c>
      <c r="N368" t="str">
        <f>VLOOKUP(درخواست[[#This Row],[کدکتاب]],کتاب[#All],4,FALSE)</f>
        <v>سایر</v>
      </c>
      <c r="O368">
        <f>VLOOKUP(درخواست[[#This Row],[کدکتاب]],کتاب[#All],3,FALSE)</f>
        <v>340000</v>
      </c>
      <c r="P368">
        <f>IF(درخواست[[#This Row],[ناشر]]="هاجر",VLOOKUP(درخواست[[#This Row],[استان]],تخفیف[#All],3,FALSE),VLOOKUP(درخواست[[#This Row],[استان]],تخفیف[#All],4,FALSE))</f>
        <v>0.25</v>
      </c>
      <c r="Q368">
        <f>درخواست[[#This Row],[پشت جلد]]*(1-درخواست[[#This Row],[تخفیف]])</f>
        <v>255000</v>
      </c>
      <c r="R368">
        <v>15</v>
      </c>
    </row>
    <row r="369" spans="1:18" x14ac:dyDescent="0.25">
      <c r="A369" s="24" t="s">
        <v>909</v>
      </c>
      <c r="B369" t="s">
        <v>190</v>
      </c>
      <c r="C369">
        <v>3080628110</v>
      </c>
      <c r="D369" s="21" t="str">
        <f>MID(درخواست[[#This Row],[کدمدرسه]],1,1)</f>
        <v>3</v>
      </c>
      <c r="E369" t="s">
        <v>153</v>
      </c>
      <c r="F369" t="s">
        <v>153</v>
      </c>
      <c r="G369" t="s">
        <v>191</v>
      </c>
      <c r="H369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69" t="s">
        <v>192</v>
      </c>
      <c r="J369">
        <v>9126589115</v>
      </c>
      <c r="K369">
        <v>766321182</v>
      </c>
      <c r="L369" s="24" t="s">
        <v>2156</v>
      </c>
      <c r="M369" t="s">
        <v>75</v>
      </c>
      <c r="N369" t="str">
        <f>VLOOKUP(درخواست[[#This Row],[کدکتاب]],کتاب[#All],4,FALSE)</f>
        <v>هاجر</v>
      </c>
      <c r="O369">
        <f>VLOOKUP(درخواست[[#This Row],[کدکتاب]],کتاب[#All],3,FALSE)</f>
        <v>500000</v>
      </c>
      <c r="P369">
        <f>IF(درخواست[[#This Row],[ناشر]]="هاجر",VLOOKUP(درخواست[[#This Row],[استان]],تخفیف[#All],3,FALSE),VLOOKUP(درخواست[[#This Row],[استان]],تخفیف[#All],4,FALSE))</f>
        <v>0.37</v>
      </c>
      <c r="Q369">
        <f>درخواست[[#This Row],[پشت جلد]]*(1-درخواست[[#This Row],[تخفیف]])</f>
        <v>315000</v>
      </c>
      <c r="R369">
        <v>14</v>
      </c>
    </row>
    <row r="370" spans="1:18" x14ac:dyDescent="0.25">
      <c r="A370" s="24" t="s">
        <v>910</v>
      </c>
      <c r="B370" t="s">
        <v>190</v>
      </c>
      <c r="C370">
        <v>3080628110</v>
      </c>
      <c r="D370" s="21" t="str">
        <f>MID(درخواست[[#This Row],[کدمدرسه]],1,1)</f>
        <v>3</v>
      </c>
      <c r="E370" t="s">
        <v>153</v>
      </c>
      <c r="F370" t="s">
        <v>153</v>
      </c>
      <c r="G370" t="s">
        <v>191</v>
      </c>
      <c r="H370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70" t="s">
        <v>192</v>
      </c>
      <c r="J370">
        <v>9126589115</v>
      </c>
      <c r="K370">
        <v>766321182</v>
      </c>
      <c r="L370" s="24" t="s">
        <v>2160</v>
      </c>
      <c r="M370" t="s">
        <v>77</v>
      </c>
      <c r="N370" t="str">
        <f>VLOOKUP(درخواست[[#This Row],[کدکتاب]],کتاب[#All],4,FALSE)</f>
        <v>سایر</v>
      </c>
      <c r="O370">
        <f>VLOOKUP(درخواست[[#This Row],[کدکتاب]],کتاب[#All],3,FALSE)</f>
        <v>566000</v>
      </c>
      <c r="P370">
        <f>IF(درخواست[[#This Row],[ناشر]]="هاجر",VLOOKUP(درخواست[[#This Row],[استان]],تخفیف[#All],3,FALSE),VLOOKUP(درخواست[[#This Row],[استان]],تخفیف[#All],4,FALSE))</f>
        <v>0.25</v>
      </c>
      <c r="Q370">
        <f>درخواست[[#This Row],[پشت جلد]]*(1-درخواست[[#This Row],[تخفیف]])</f>
        <v>424500</v>
      </c>
      <c r="R370">
        <v>13</v>
      </c>
    </row>
    <row r="371" spans="1:18" x14ac:dyDescent="0.25">
      <c r="A371" s="24" t="s">
        <v>911</v>
      </c>
      <c r="B371" t="s">
        <v>190</v>
      </c>
      <c r="C371">
        <v>3080628110</v>
      </c>
      <c r="D371" s="21" t="str">
        <f>MID(درخواست[[#This Row],[کدمدرسه]],1,1)</f>
        <v>3</v>
      </c>
      <c r="E371" t="s">
        <v>153</v>
      </c>
      <c r="F371" t="s">
        <v>153</v>
      </c>
      <c r="G371" t="s">
        <v>191</v>
      </c>
      <c r="H371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71" t="s">
        <v>192</v>
      </c>
      <c r="J371">
        <v>9126589115</v>
      </c>
      <c r="K371">
        <v>766321182</v>
      </c>
      <c r="L371" s="24" t="s">
        <v>2173</v>
      </c>
      <c r="M371" t="s">
        <v>90</v>
      </c>
      <c r="N371" t="str">
        <f>VLOOKUP(درخواست[[#This Row],[کدکتاب]],کتاب[#All],4,FALSE)</f>
        <v>سایر</v>
      </c>
      <c r="O371">
        <f>VLOOKUP(درخواست[[#This Row],[کدکتاب]],کتاب[#All],3,FALSE)</f>
        <v>150000</v>
      </c>
      <c r="P371">
        <f>IF(درخواست[[#This Row],[ناشر]]="هاجر",VLOOKUP(درخواست[[#This Row],[استان]],تخفیف[#All],3,FALSE),VLOOKUP(درخواست[[#This Row],[استان]],تخفیف[#All],4,FALSE))</f>
        <v>0.25</v>
      </c>
      <c r="Q371">
        <f>درخواست[[#This Row],[پشت جلد]]*(1-درخواست[[#This Row],[تخفیف]])</f>
        <v>112500</v>
      </c>
      <c r="R371">
        <v>5</v>
      </c>
    </row>
    <row r="372" spans="1:18" x14ac:dyDescent="0.25">
      <c r="A372" s="24" t="s">
        <v>912</v>
      </c>
      <c r="B372" t="s">
        <v>190</v>
      </c>
      <c r="C372">
        <v>3080628110</v>
      </c>
      <c r="D372" s="21" t="str">
        <f>MID(درخواست[[#This Row],[کدمدرسه]],1,1)</f>
        <v>3</v>
      </c>
      <c r="E372" t="s">
        <v>153</v>
      </c>
      <c r="F372" t="s">
        <v>153</v>
      </c>
      <c r="G372" t="s">
        <v>191</v>
      </c>
      <c r="H372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72" t="s">
        <v>192</v>
      </c>
      <c r="J372">
        <v>9126589115</v>
      </c>
      <c r="K372">
        <v>766321182</v>
      </c>
      <c r="L372" s="24" t="s">
        <v>2182</v>
      </c>
      <c r="M372" t="s">
        <v>100</v>
      </c>
      <c r="N372" t="str">
        <f>VLOOKUP(درخواست[[#This Row],[کدکتاب]],کتاب[#All],4,FALSE)</f>
        <v>سایر</v>
      </c>
      <c r="O372">
        <f>VLOOKUP(درخواست[[#This Row],[کدکتاب]],کتاب[#All],3,FALSE)</f>
        <v>450000</v>
      </c>
      <c r="P372">
        <f>IF(درخواست[[#This Row],[ناشر]]="هاجر",VLOOKUP(درخواست[[#This Row],[استان]],تخفیف[#All],3,FALSE),VLOOKUP(درخواست[[#This Row],[استان]],تخفیف[#All],4,FALSE))</f>
        <v>0.25</v>
      </c>
      <c r="Q372">
        <f>درخواست[[#This Row],[پشت جلد]]*(1-درخواست[[#This Row],[تخفیف]])</f>
        <v>337500</v>
      </c>
      <c r="R372">
        <v>10</v>
      </c>
    </row>
    <row r="373" spans="1:18" x14ac:dyDescent="0.25">
      <c r="A373" s="24" t="s">
        <v>913</v>
      </c>
      <c r="B373" t="s">
        <v>190</v>
      </c>
      <c r="C373">
        <v>3080628110</v>
      </c>
      <c r="D373" s="21" t="str">
        <f>MID(درخواست[[#This Row],[کدمدرسه]],1,1)</f>
        <v>3</v>
      </c>
      <c r="E373" t="s">
        <v>153</v>
      </c>
      <c r="F373" t="s">
        <v>153</v>
      </c>
      <c r="G373" t="s">
        <v>191</v>
      </c>
      <c r="H373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73" t="s">
        <v>192</v>
      </c>
      <c r="J373">
        <v>9126589115</v>
      </c>
      <c r="K373">
        <v>766321182</v>
      </c>
      <c r="L373" s="24" t="s">
        <v>2186</v>
      </c>
      <c r="M373" t="s">
        <v>104</v>
      </c>
      <c r="N373" t="str">
        <f>VLOOKUP(درخواست[[#This Row],[کدکتاب]],کتاب[#All],4,FALSE)</f>
        <v>سایر</v>
      </c>
      <c r="O373">
        <f>VLOOKUP(درخواست[[#This Row],[کدکتاب]],کتاب[#All],3,FALSE)</f>
        <v>500000</v>
      </c>
      <c r="P373">
        <f>IF(درخواست[[#This Row],[ناشر]]="هاجر",VLOOKUP(درخواست[[#This Row],[استان]],تخفیف[#All],3,FALSE),VLOOKUP(درخواست[[#This Row],[استان]],تخفیف[#All],4,FALSE))</f>
        <v>0.25</v>
      </c>
      <c r="Q373">
        <f>درخواست[[#This Row],[پشت جلد]]*(1-درخواست[[#This Row],[تخفیف]])</f>
        <v>375000</v>
      </c>
      <c r="R373">
        <v>6</v>
      </c>
    </row>
    <row r="374" spans="1:18" x14ac:dyDescent="0.25">
      <c r="A374" s="24" t="s">
        <v>914</v>
      </c>
      <c r="B374" t="s">
        <v>190</v>
      </c>
      <c r="C374">
        <v>3080628110</v>
      </c>
      <c r="D374" s="21" t="str">
        <f>MID(درخواست[[#This Row],[کدمدرسه]],1,1)</f>
        <v>3</v>
      </c>
      <c r="E374" t="s">
        <v>153</v>
      </c>
      <c r="F374" t="s">
        <v>153</v>
      </c>
      <c r="G374" t="s">
        <v>191</v>
      </c>
      <c r="H374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74" t="s">
        <v>192</v>
      </c>
      <c r="J374">
        <v>9126589115</v>
      </c>
      <c r="K374">
        <v>766321182</v>
      </c>
      <c r="L374" s="24" t="s">
        <v>2192</v>
      </c>
      <c r="M374" t="s">
        <v>110</v>
      </c>
      <c r="N374" t="str">
        <f>VLOOKUP(درخواست[[#This Row],[کدکتاب]],کتاب[#All],4,FALSE)</f>
        <v>سایر</v>
      </c>
      <c r="O374">
        <f>VLOOKUP(درخواست[[#This Row],[کدکتاب]],کتاب[#All],3,FALSE)</f>
        <v>58000</v>
      </c>
      <c r="P374">
        <f>IF(درخواست[[#This Row],[ناشر]]="هاجر",VLOOKUP(درخواست[[#This Row],[استان]],تخفیف[#All],3,FALSE),VLOOKUP(درخواست[[#This Row],[استان]],تخفیف[#All],4,FALSE))</f>
        <v>0.25</v>
      </c>
      <c r="Q374">
        <f>درخواست[[#This Row],[پشت جلد]]*(1-درخواست[[#This Row],[تخفیف]])</f>
        <v>43500</v>
      </c>
      <c r="R374">
        <v>9</v>
      </c>
    </row>
    <row r="375" spans="1:18" x14ac:dyDescent="0.25">
      <c r="A375" s="24" t="s">
        <v>915</v>
      </c>
      <c r="B375" t="s">
        <v>190</v>
      </c>
      <c r="C375">
        <v>3080628110</v>
      </c>
      <c r="D375" s="21" t="str">
        <f>MID(درخواست[[#This Row],[کدمدرسه]],1,1)</f>
        <v>3</v>
      </c>
      <c r="E375" t="s">
        <v>153</v>
      </c>
      <c r="F375" t="s">
        <v>153</v>
      </c>
      <c r="G375" t="s">
        <v>191</v>
      </c>
      <c r="H375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75" t="s">
        <v>192</v>
      </c>
      <c r="J375">
        <v>9126589115</v>
      </c>
      <c r="K375">
        <v>766321182</v>
      </c>
      <c r="L375" s="24" t="s">
        <v>2193</v>
      </c>
      <c r="M375" t="s">
        <v>111</v>
      </c>
      <c r="N375" t="str">
        <f>VLOOKUP(درخواست[[#This Row],[کدکتاب]],کتاب[#All],4,FALSE)</f>
        <v>سایر</v>
      </c>
      <c r="O375">
        <f>VLOOKUP(درخواست[[#This Row],[کدکتاب]],کتاب[#All],3,FALSE)</f>
        <v>880000</v>
      </c>
      <c r="P375">
        <f>IF(درخواست[[#This Row],[ناشر]]="هاجر",VLOOKUP(درخواست[[#This Row],[استان]],تخفیف[#All],3,FALSE),VLOOKUP(درخواست[[#This Row],[استان]],تخفیف[#All],4,FALSE))</f>
        <v>0.25</v>
      </c>
      <c r="Q375">
        <f>درخواست[[#This Row],[پشت جلد]]*(1-درخواست[[#This Row],[تخفیف]])</f>
        <v>660000</v>
      </c>
      <c r="R375">
        <v>3</v>
      </c>
    </row>
    <row r="376" spans="1:18" x14ac:dyDescent="0.25">
      <c r="A376" s="24" t="s">
        <v>916</v>
      </c>
      <c r="B376" t="s">
        <v>190</v>
      </c>
      <c r="C376">
        <v>3080628110</v>
      </c>
      <c r="D376" s="21" t="str">
        <f>MID(درخواست[[#This Row],[کدمدرسه]],1,1)</f>
        <v>3</v>
      </c>
      <c r="E376" t="s">
        <v>153</v>
      </c>
      <c r="F376" t="s">
        <v>153</v>
      </c>
      <c r="G376" t="s">
        <v>191</v>
      </c>
      <c r="H376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76" t="s">
        <v>192</v>
      </c>
      <c r="J376">
        <v>9126589115</v>
      </c>
      <c r="K376">
        <v>766321182</v>
      </c>
      <c r="L376" s="24" t="s">
        <v>2110</v>
      </c>
      <c r="M376" t="s">
        <v>112</v>
      </c>
      <c r="N376" t="str">
        <f>VLOOKUP(درخواست[[#This Row],[کدکتاب]],کتاب[#All],4,FALSE)</f>
        <v>سایر</v>
      </c>
      <c r="O376">
        <f>VLOOKUP(درخواست[[#This Row],[کدکتاب]],کتاب[#All],3,FALSE)</f>
        <v>600000</v>
      </c>
      <c r="P376">
        <f>IF(درخواست[[#This Row],[ناشر]]="هاجر",VLOOKUP(درخواست[[#This Row],[استان]],تخفیف[#All],3,FALSE),VLOOKUP(درخواست[[#This Row],[استان]],تخفیف[#All],4,FALSE))</f>
        <v>0.25</v>
      </c>
      <c r="Q376">
        <f>درخواست[[#This Row],[پشت جلد]]*(1-درخواست[[#This Row],[تخفیف]])</f>
        <v>450000</v>
      </c>
      <c r="R376">
        <v>8</v>
      </c>
    </row>
    <row r="377" spans="1:18" x14ac:dyDescent="0.25">
      <c r="A377" s="24" t="s">
        <v>917</v>
      </c>
      <c r="B377" t="s">
        <v>190</v>
      </c>
      <c r="C377">
        <v>3080628110</v>
      </c>
      <c r="D377" s="21" t="str">
        <f>MID(درخواست[[#This Row],[کدمدرسه]],1,1)</f>
        <v>3</v>
      </c>
      <c r="E377" t="s">
        <v>153</v>
      </c>
      <c r="F377" t="s">
        <v>153</v>
      </c>
      <c r="G377" t="s">
        <v>191</v>
      </c>
      <c r="H377" t="str">
        <f>درخواست[[#This Row],[استان]]&amp;"/"&amp;درخواست[[#This Row],[شهر]]&amp;"/"&amp;درخواست[[#This Row],[مدرسه]]</f>
        <v>تهران/تهران/امام حسن مجتبی(علیه‌السلام)</v>
      </c>
      <c r="I377" t="s">
        <v>192</v>
      </c>
      <c r="J377">
        <v>9126589115</v>
      </c>
      <c r="K377">
        <v>766321182</v>
      </c>
      <c r="L377" s="24" t="s">
        <v>2202</v>
      </c>
      <c r="M377" t="s">
        <v>122</v>
      </c>
      <c r="N377" t="str">
        <f>VLOOKUP(درخواست[[#This Row],[کدکتاب]],کتاب[#All],4,FALSE)</f>
        <v>سایر</v>
      </c>
      <c r="O377">
        <f>VLOOKUP(درخواست[[#This Row],[کدکتاب]],کتاب[#All],3,FALSE)</f>
        <v>170000</v>
      </c>
      <c r="P377">
        <f>IF(درخواست[[#This Row],[ناشر]]="هاجر",VLOOKUP(درخواست[[#This Row],[استان]],تخفیف[#All],3,FALSE),VLOOKUP(درخواست[[#This Row],[استان]],تخفیف[#All],4,FALSE))</f>
        <v>0.25</v>
      </c>
      <c r="Q377">
        <f>درخواست[[#This Row],[پشت جلد]]*(1-درخواست[[#This Row],[تخفیف]])</f>
        <v>127500</v>
      </c>
      <c r="R377">
        <v>4</v>
      </c>
    </row>
    <row r="378" spans="1:18" x14ac:dyDescent="0.25">
      <c r="A378" s="24" t="s">
        <v>918</v>
      </c>
      <c r="B378" t="s">
        <v>193</v>
      </c>
      <c r="C378">
        <v>3080618166</v>
      </c>
      <c r="D378" s="21" t="str">
        <f>MID(درخواست[[#This Row],[کدمدرسه]],1,1)</f>
        <v>3</v>
      </c>
      <c r="E378" t="s">
        <v>153</v>
      </c>
      <c r="F378" t="s">
        <v>153</v>
      </c>
      <c r="G378" t="s">
        <v>194</v>
      </c>
      <c r="H378" t="str">
        <f>درخواست[[#This Row],[استان]]&amp;"/"&amp;درخواست[[#This Row],[شهر]]&amp;"/"&amp;درخواست[[#This Row],[مدرسه]]</f>
        <v>تهران/تهران/درة الصدف</v>
      </c>
      <c r="I378" t="s">
        <v>195</v>
      </c>
      <c r="J378">
        <v>9124764317</v>
      </c>
      <c r="K378">
        <v>2155486748</v>
      </c>
      <c r="L378" s="24" t="s">
        <v>2209</v>
      </c>
      <c r="M378" t="s">
        <v>16</v>
      </c>
      <c r="N378" t="str">
        <f>VLOOKUP(درخواست[[#This Row],[کدکتاب]],کتاب[#All],4,FALSE)</f>
        <v>سایر</v>
      </c>
      <c r="O378">
        <f>VLOOKUP(درخواست[[#This Row],[کدکتاب]],کتاب[#All],3,FALSE)</f>
        <v>790000</v>
      </c>
      <c r="P378">
        <f>IF(درخواست[[#This Row],[ناشر]]="هاجر",VLOOKUP(درخواست[[#This Row],[استان]],تخفیف[#All],3,FALSE),VLOOKUP(درخواست[[#This Row],[استان]],تخفیف[#All],4,FALSE))</f>
        <v>0.25</v>
      </c>
      <c r="Q378">
        <f>درخواست[[#This Row],[پشت جلد]]*(1-درخواست[[#This Row],[تخفیف]])</f>
        <v>592500</v>
      </c>
      <c r="R378">
        <v>8</v>
      </c>
    </row>
    <row r="379" spans="1:18" x14ac:dyDescent="0.25">
      <c r="A379" s="24" t="s">
        <v>919</v>
      </c>
      <c r="B379" t="s">
        <v>193</v>
      </c>
      <c r="C379">
        <v>3080618166</v>
      </c>
      <c r="D379" s="21" t="str">
        <f>MID(درخواست[[#This Row],[کدمدرسه]],1,1)</f>
        <v>3</v>
      </c>
      <c r="E379" t="s">
        <v>153</v>
      </c>
      <c r="F379" t="s">
        <v>153</v>
      </c>
      <c r="G379" t="s">
        <v>194</v>
      </c>
      <c r="H379" t="str">
        <f>درخواست[[#This Row],[استان]]&amp;"/"&amp;درخواست[[#This Row],[شهر]]&amp;"/"&amp;درخواست[[#This Row],[مدرسه]]</f>
        <v>تهران/تهران/درة الصدف</v>
      </c>
      <c r="I379" t="s">
        <v>195</v>
      </c>
      <c r="J379">
        <v>9124764317</v>
      </c>
      <c r="K379">
        <v>2155486748</v>
      </c>
      <c r="L379" s="24" t="s">
        <v>2100</v>
      </c>
      <c r="M379" t="s">
        <v>17</v>
      </c>
      <c r="N379" t="str">
        <f>VLOOKUP(درخواست[[#This Row],[کدکتاب]],کتاب[#All],4,FALSE)</f>
        <v>هاجر</v>
      </c>
      <c r="O379">
        <f>VLOOKUP(درخواست[[#This Row],[کدکتاب]],کتاب[#All],3,FALSE)</f>
        <v>320000</v>
      </c>
      <c r="P379">
        <f>IF(درخواست[[#This Row],[ناشر]]="هاجر",VLOOKUP(درخواست[[#This Row],[استان]],تخفیف[#All],3,FALSE),VLOOKUP(درخواست[[#This Row],[استان]],تخفیف[#All],4,FALSE))</f>
        <v>0.37</v>
      </c>
      <c r="Q379">
        <f>درخواست[[#This Row],[پشت جلد]]*(1-درخواست[[#This Row],[تخفیف]])</f>
        <v>201600</v>
      </c>
      <c r="R379">
        <v>13</v>
      </c>
    </row>
    <row r="380" spans="1:18" x14ac:dyDescent="0.25">
      <c r="A380" s="24" t="s">
        <v>920</v>
      </c>
      <c r="B380" t="s">
        <v>193</v>
      </c>
      <c r="C380">
        <v>3080618166</v>
      </c>
      <c r="D380" s="21" t="str">
        <f>MID(درخواست[[#This Row],[کدمدرسه]],1,1)</f>
        <v>3</v>
      </c>
      <c r="E380" t="s">
        <v>153</v>
      </c>
      <c r="F380" t="s">
        <v>153</v>
      </c>
      <c r="G380" t="s">
        <v>194</v>
      </c>
      <c r="H380" t="str">
        <f>درخواست[[#This Row],[استان]]&amp;"/"&amp;درخواست[[#This Row],[شهر]]&amp;"/"&amp;درخواست[[#This Row],[مدرسه]]</f>
        <v>تهران/تهران/درة الصدف</v>
      </c>
      <c r="I380" t="s">
        <v>195</v>
      </c>
      <c r="J380">
        <v>9124764317</v>
      </c>
      <c r="K380">
        <v>2155486748</v>
      </c>
      <c r="L380" s="24" t="s">
        <v>2104</v>
      </c>
      <c r="M380" t="s">
        <v>21</v>
      </c>
      <c r="N380" t="str">
        <f>VLOOKUP(درخواست[[#This Row],[کدکتاب]],کتاب[#All],4,FALSE)</f>
        <v>سایر</v>
      </c>
      <c r="O380">
        <f>VLOOKUP(درخواست[[#This Row],[کدکتاب]],کتاب[#All],3,FALSE)</f>
        <v>900000</v>
      </c>
      <c r="P380">
        <f>IF(درخواست[[#This Row],[ناشر]]="هاجر",VLOOKUP(درخواست[[#This Row],[استان]],تخفیف[#All],3,FALSE),VLOOKUP(درخواست[[#This Row],[استان]],تخفیف[#All],4,FALSE))</f>
        <v>0.25</v>
      </c>
      <c r="Q380">
        <f>درخواست[[#This Row],[پشت جلد]]*(1-درخواست[[#This Row],[تخفیف]])</f>
        <v>675000</v>
      </c>
      <c r="R380">
        <v>13</v>
      </c>
    </row>
    <row r="381" spans="1:18" x14ac:dyDescent="0.25">
      <c r="A381" s="24" t="s">
        <v>921</v>
      </c>
      <c r="B381" t="s">
        <v>193</v>
      </c>
      <c r="C381">
        <v>3080618166</v>
      </c>
      <c r="D381" s="21" t="str">
        <f>MID(درخواست[[#This Row],[کدمدرسه]],1,1)</f>
        <v>3</v>
      </c>
      <c r="E381" t="s">
        <v>153</v>
      </c>
      <c r="F381" t="s">
        <v>153</v>
      </c>
      <c r="G381" t="s">
        <v>194</v>
      </c>
      <c r="H381" t="str">
        <f>درخواست[[#This Row],[استان]]&amp;"/"&amp;درخواست[[#This Row],[شهر]]&amp;"/"&amp;درخواست[[#This Row],[مدرسه]]</f>
        <v>تهران/تهران/درة الصدف</v>
      </c>
      <c r="I381" t="s">
        <v>195</v>
      </c>
      <c r="J381">
        <v>9124764317</v>
      </c>
      <c r="K381">
        <v>2155486748</v>
      </c>
      <c r="L381" s="24" t="s">
        <v>2112</v>
      </c>
      <c r="M381" t="s">
        <v>29</v>
      </c>
      <c r="N381" t="str">
        <f>VLOOKUP(درخواست[[#This Row],[کدکتاب]],کتاب[#All],4,FALSE)</f>
        <v>سایر</v>
      </c>
      <c r="O381">
        <f>VLOOKUP(درخواست[[#This Row],[کدکتاب]],کتاب[#All],3,FALSE)</f>
        <v>60000</v>
      </c>
      <c r="P381">
        <f>IF(درخواست[[#This Row],[ناشر]]="هاجر",VLOOKUP(درخواست[[#This Row],[استان]],تخفیف[#All],3,FALSE),VLOOKUP(درخواست[[#This Row],[استان]],تخفیف[#All],4,FALSE))</f>
        <v>0.25</v>
      </c>
      <c r="Q381">
        <f>درخواست[[#This Row],[پشت جلد]]*(1-درخواست[[#This Row],[تخفیف]])</f>
        <v>45000</v>
      </c>
      <c r="R381">
        <v>13</v>
      </c>
    </row>
    <row r="382" spans="1:18" x14ac:dyDescent="0.25">
      <c r="A382" s="24" t="s">
        <v>922</v>
      </c>
      <c r="B382" t="s">
        <v>193</v>
      </c>
      <c r="C382">
        <v>3080618166</v>
      </c>
      <c r="D382" s="21" t="str">
        <f>MID(درخواست[[#This Row],[کدمدرسه]],1,1)</f>
        <v>3</v>
      </c>
      <c r="E382" t="s">
        <v>153</v>
      </c>
      <c r="F382" t="s">
        <v>153</v>
      </c>
      <c r="G382" t="s">
        <v>194</v>
      </c>
      <c r="H382" t="str">
        <f>درخواست[[#This Row],[استان]]&amp;"/"&amp;درخواست[[#This Row],[شهر]]&amp;"/"&amp;درخواست[[#This Row],[مدرسه]]</f>
        <v>تهران/تهران/درة الصدف</v>
      </c>
      <c r="I382" t="s">
        <v>195</v>
      </c>
      <c r="J382">
        <v>9124764317</v>
      </c>
      <c r="K382">
        <v>2155486748</v>
      </c>
      <c r="L382" s="24" t="s">
        <v>2113</v>
      </c>
      <c r="M382" t="s">
        <v>30</v>
      </c>
      <c r="N382" t="str">
        <f>VLOOKUP(درخواست[[#This Row],[کدکتاب]],کتاب[#All],4,FALSE)</f>
        <v>سایر</v>
      </c>
      <c r="O382">
        <f>VLOOKUP(درخواست[[#This Row],[کدکتاب]],کتاب[#All],3,FALSE)</f>
        <v>350000</v>
      </c>
      <c r="P382">
        <f>IF(درخواست[[#This Row],[ناشر]]="هاجر",VLOOKUP(درخواست[[#This Row],[استان]],تخفیف[#All],3,FALSE),VLOOKUP(درخواست[[#This Row],[استان]],تخفیف[#All],4,FALSE))</f>
        <v>0.25</v>
      </c>
      <c r="Q382">
        <f>درخواست[[#This Row],[پشت جلد]]*(1-درخواست[[#This Row],[تخفیف]])</f>
        <v>262500</v>
      </c>
      <c r="R382">
        <v>13</v>
      </c>
    </row>
    <row r="383" spans="1:18" x14ac:dyDescent="0.25">
      <c r="A383" s="24" t="s">
        <v>923</v>
      </c>
      <c r="B383" t="s">
        <v>193</v>
      </c>
      <c r="C383">
        <v>3080618166</v>
      </c>
      <c r="D383" s="21" t="str">
        <f>MID(درخواست[[#This Row],[کدمدرسه]],1,1)</f>
        <v>3</v>
      </c>
      <c r="E383" t="s">
        <v>153</v>
      </c>
      <c r="F383" t="s">
        <v>153</v>
      </c>
      <c r="G383" t="s">
        <v>194</v>
      </c>
      <c r="H383" t="str">
        <f>درخواست[[#This Row],[استان]]&amp;"/"&amp;درخواست[[#This Row],[شهر]]&amp;"/"&amp;درخواست[[#This Row],[مدرسه]]</f>
        <v>تهران/تهران/درة الصدف</v>
      </c>
      <c r="I383" t="s">
        <v>195</v>
      </c>
      <c r="J383">
        <v>9124764317</v>
      </c>
      <c r="K383">
        <v>2155486748</v>
      </c>
      <c r="L383" s="24" t="s">
        <v>2156</v>
      </c>
      <c r="M383" t="s">
        <v>75</v>
      </c>
      <c r="N383" t="str">
        <f>VLOOKUP(درخواست[[#This Row],[کدکتاب]],کتاب[#All],4,FALSE)</f>
        <v>هاجر</v>
      </c>
      <c r="O383">
        <f>VLOOKUP(درخواست[[#This Row],[کدکتاب]],کتاب[#All],3,FALSE)</f>
        <v>500000</v>
      </c>
      <c r="P383">
        <f>IF(درخواست[[#This Row],[ناشر]]="هاجر",VLOOKUP(درخواست[[#This Row],[استان]],تخفیف[#All],3,FALSE),VLOOKUP(درخواست[[#This Row],[استان]],تخفیف[#All],4,FALSE))</f>
        <v>0.37</v>
      </c>
      <c r="Q383">
        <f>درخواست[[#This Row],[پشت جلد]]*(1-درخواست[[#This Row],[تخفیف]])</f>
        <v>315000</v>
      </c>
      <c r="R383">
        <v>13</v>
      </c>
    </row>
    <row r="384" spans="1:18" x14ac:dyDescent="0.25">
      <c r="A384" s="24" t="s">
        <v>924</v>
      </c>
      <c r="B384" t="s">
        <v>193</v>
      </c>
      <c r="C384">
        <v>3080618166</v>
      </c>
      <c r="D384" s="21" t="str">
        <f>MID(درخواست[[#This Row],[کدمدرسه]],1,1)</f>
        <v>3</v>
      </c>
      <c r="E384" t="s">
        <v>153</v>
      </c>
      <c r="F384" t="s">
        <v>153</v>
      </c>
      <c r="G384" t="s">
        <v>194</v>
      </c>
      <c r="H384" t="str">
        <f>درخواست[[#This Row],[استان]]&amp;"/"&amp;درخواست[[#This Row],[شهر]]&amp;"/"&amp;درخواست[[#This Row],[مدرسه]]</f>
        <v>تهران/تهران/درة الصدف</v>
      </c>
      <c r="I384" t="s">
        <v>195</v>
      </c>
      <c r="J384">
        <v>9124764317</v>
      </c>
      <c r="K384">
        <v>2155486748</v>
      </c>
      <c r="L384" s="24" t="s">
        <v>2159</v>
      </c>
      <c r="M384" t="s">
        <v>78</v>
      </c>
      <c r="N384" t="str">
        <f>VLOOKUP(درخواست[[#This Row],[کدکتاب]],کتاب[#All],4,FALSE)</f>
        <v>هاجر</v>
      </c>
      <c r="O384">
        <f>VLOOKUP(درخواست[[#This Row],[کدکتاب]],کتاب[#All],3,FALSE)</f>
        <v>490000</v>
      </c>
      <c r="P384">
        <f>IF(درخواست[[#This Row],[ناشر]]="هاجر",VLOOKUP(درخواست[[#This Row],[استان]],تخفیف[#All],3,FALSE),VLOOKUP(درخواست[[#This Row],[استان]],تخفیف[#All],4,FALSE))</f>
        <v>0.37</v>
      </c>
      <c r="Q384">
        <f>درخواست[[#This Row],[پشت جلد]]*(1-درخواست[[#This Row],[تخفیف]])</f>
        <v>308700</v>
      </c>
      <c r="R384">
        <v>23</v>
      </c>
    </row>
    <row r="385" spans="1:18" x14ac:dyDescent="0.25">
      <c r="A385" s="24" t="s">
        <v>925</v>
      </c>
      <c r="B385" t="s">
        <v>193</v>
      </c>
      <c r="C385">
        <v>3080618166</v>
      </c>
      <c r="D385" s="21" t="str">
        <f>MID(درخواست[[#This Row],[کدمدرسه]],1,1)</f>
        <v>3</v>
      </c>
      <c r="E385" t="s">
        <v>153</v>
      </c>
      <c r="F385" t="s">
        <v>153</v>
      </c>
      <c r="G385" t="s">
        <v>194</v>
      </c>
      <c r="H385" t="str">
        <f>درخواست[[#This Row],[استان]]&amp;"/"&amp;درخواست[[#This Row],[شهر]]&amp;"/"&amp;درخواست[[#This Row],[مدرسه]]</f>
        <v>تهران/تهران/درة الصدف</v>
      </c>
      <c r="I385" t="s">
        <v>195</v>
      </c>
      <c r="J385">
        <v>9124764317</v>
      </c>
      <c r="K385">
        <v>2155486748</v>
      </c>
      <c r="L385" s="24" t="s">
        <v>2165</v>
      </c>
      <c r="M385" t="s">
        <v>81</v>
      </c>
      <c r="N385" t="str">
        <f>VLOOKUP(درخواست[[#This Row],[کدکتاب]],کتاب[#All],4,FALSE)</f>
        <v>سایر</v>
      </c>
      <c r="O385">
        <f>VLOOKUP(درخواست[[#This Row],[کدکتاب]],کتاب[#All],3,FALSE)</f>
        <v>235000</v>
      </c>
      <c r="P385">
        <f>IF(درخواست[[#This Row],[ناشر]]="هاجر",VLOOKUP(درخواست[[#This Row],[استان]],تخفیف[#All],3,FALSE),VLOOKUP(درخواست[[#This Row],[استان]],تخفیف[#All],4,FALSE))</f>
        <v>0.25</v>
      </c>
      <c r="Q385">
        <f>درخواست[[#This Row],[پشت جلد]]*(1-درخواست[[#This Row],[تخفیف]])</f>
        <v>176250</v>
      </c>
      <c r="R385">
        <v>13</v>
      </c>
    </row>
    <row r="386" spans="1:18" x14ac:dyDescent="0.25">
      <c r="A386" s="24" t="s">
        <v>926</v>
      </c>
      <c r="B386" t="s">
        <v>193</v>
      </c>
      <c r="C386">
        <v>3080618166</v>
      </c>
      <c r="D386" s="21" t="str">
        <f>MID(درخواست[[#This Row],[کدمدرسه]],1,1)</f>
        <v>3</v>
      </c>
      <c r="E386" t="s">
        <v>153</v>
      </c>
      <c r="F386" t="s">
        <v>153</v>
      </c>
      <c r="G386" t="s">
        <v>194</v>
      </c>
      <c r="H386" t="str">
        <f>درخواست[[#This Row],[استان]]&amp;"/"&amp;درخواست[[#This Row],[شهر]]&amp;"/"&amp;درخواست[[#This Row],[مدرسه]]</f>
        <v>تهران/تهران/درة الصدف</v>
      </c>
      <c r="I386" t="s">
        <v>195</v>
      </c>
      <c r="J386">
        <v>9124764317</v>
      </c>
      <c r="K386">
        <v>2155486748</v>
      </c>
      <c r="L386" s="24" t="s">
        <v>2166</v>
      </c>
      <c r="M386" t="s">
        <v>82</v>
      </c>
      <c r="N386" t="str">
        <f>VLOOKUP(درخواست[[#This Row],[کدکتاب]],کتاب[#All],4,FALSE)</f>
        <v>سایر</v>
      </c>
      <c r="O386">
        <f>VLOOKUP(درخواست[[#This Row],[کدکتاب]],کتاب[#All],3,FALSE)</f>
        <v>160000</v>
      </c>
      <c r="P386">
        <f>IF(درخواست[[#This Row],[ناشر]]="هاجر",VLOOKUP(درخواست[[#This Row],[استان]],تخفیف[#All],3,FALSE),VLOOKUP(درخواست[[#This Row],[استان]],تخفیف[#All],4,FALSE))</f>
        <v>0.25</v>
      </c>
      <c r="Q386">
        <f>درخواست[[#This Row],[پشت جلد]]*(1-درخواست[[#This Row],[تخفیف]])</f>
        <v>120000</v>
      </c>
      <c r="R386">
        <v>16</v>
      </c>
    </row>
    <row r="387" spans="1:18" x14ac:dyDescent="0.25">
      <c r="A387" s="24" t="s">
        <v>927</v>
      </c>
      <c r="B387" t="s">
        <v>193</v>
      </c>
      <c r="C387">
        <v>3080618166</v>
      </c>
      <c r="D387" s="21" t="str">
        <f>MID(درخواست[[#This Row],[کدمدرسه]],1,1)</f>
        <v>3</v>
      </c>
      <c r="E387" t="s">
        <v>153</v>
      </c>
      <c r="F387" t="s">
        <v>153</v>
      </c>
      <c r="G387" t="s">
        <v>194</v>
      </c>
      <c r="H387" t="str">
        <f>درخواست[[#This Row],[استان]]&amp;"/"&amp;درخواست[[#This Row],[شهر]]&amp;"/"&amp;درخواست[[#This Row],[مدرسه]]</f>
        <v>تهران/تهران/درة الصدف</v>
      </c>
      <c r="I387" t="s">
        <v>195</v>
      </c>
      <c r="J387">
        <v>9124764317</v>
      </c>
      <c r="K387">
        <v>2155486748</v>
      </c>
      <c r="L387" s="24" t="s">
        <v>2194</v>
      </c>
      <c r="M387" t="s">
        <v>114</v>
      </c>
      <c r="N387" t="str">
        <f>VLOOKUP(درخواست[[#This Row],[کدکتاب]],کتاب[#All],4,FALSE)</f>
        <v>هاجر</v>
      </c>
      <c r="O387">
        <f>VLOOKUP(درخواست[[#This Row],[کدکتاب]],کتاب[#All],3,FALSE)</f>
        <v>270000</v>
      </c>
      <c r="P387">
        <f>IF(درخواست[[#This Row],[ناشر]]="هاجر",VLOOKUP(درخواست[[#This Row],[استان]],تخفیف[#All],3,FALSE),VLOOKUP(درخواست[[#This Row],[استان]],تخفیف[#All],4,FALSE))</f>
        <v>0.37</v>
      </c>
      <c r="Q387">
        <f>درخواست[[#This Row],[پشت جلد]]*(1-درخواست[[#This Row],[تخفیف]])</f>
        <v>170100</v>
      </c>
      <c r="R387">
        <v>16</v>
      </c>
    </row>
    <row r="388" spans="1:18" x14ac:dyDescent="0.25">
      <c r="A388" s="24" t="s">
        <v>928</v>
      </c>
      <c r="B388" t="s">
        <v>193</v>
      </c>
      <c r="C388">
        <v>3080618166</v>
      </c>
      <c r="D388" s="21" t="str">
        <f>MID(درخواست[[#This Row],[کدمدرسه]],1,1)</f>
        <v>3</v>
      </c>
      <c r="E388" t="s">
        <v>153</v>
      </c>
      <c r="F388" t="s">
        <v>153</v>
      </c>
      <c r="G388" t="s">
        <v>194</v>
      </c>
      <c r="H388" t="str">
        <f>درخواست[[#This Row],[استان]]&amp;"/"&amp;درخواست[[#This Row],[شهر]]&amp;"/"&amp;درخواست[[#This Row],[مدرسه]]</f>
        <v>تهران/تهران/درة الصدف</v>
      </c>
      <c r="I388" t="s">
        <v>195</v>
      </c>
      <c r="J388">
        <v>9124764317</v>
      </c>
      <c r="K388">
        <v>2155486748</v>
      </c>
      <c r="L388" s="24" t="s">
        <v>2203</v>
      </c>
      <c r="M388" t="s">
        <v>123</v>
      </c>
      <c r="N388" t="str">
        <f>VLOOKUP(درخواست[[#This Row],[کدکتاب]],کتاب[#All],4,FALSE)</f>
        <v>هاجر</v>
      </c>
      <c r="O388">
        <f>VLOOKUP(درخواست[[#This Row],[کدکتاب]],کتاب[#All],3,FALSE)</f>
        <v>360000</v>
      </c>
      <c r="P388">
        <f>IF(درخواست[[#This Row],[ناشر]]="هاجر",VLOOKUP(درخواست[[#This Row],[استان]],تخفیف[#All],3,FALSE),VLOOKUP(درخواست[[#This Row],[استان]],تخفیف[#All],4,FALSE))</f>
        <v>0.37</v>
      </c>
      <c r="Q388">
        <f>درخواست[[#This Row],[پشت جلد]]*(1-درخواست[[#This Row],[تخفیف]])</f>
        <v>226800</v>
      </c>
      <c r="R388">
        <v>13</v>
      </c>
    </row>
    <row r="389" spans="1:18" x14ac:dyDescent="0.25">
      <c r="A389" s="24" t="s">
        <v>929</v>
      </c>
      <c r="B389" t="s">
        <v>196</v>
      </c>
      <c r="C389">
        <v>3080629157</v>
      </c>
      <c r="D389" s="21" t="str">
        <f>MID(درخواست[[#This Row],[کدمدرسه]],1,1)</f>
        <v>3</v>
      </c>
      <c r="E389" t="s">
        <v>153</v>
      </c>
      <c r="F389" t="s">
        <v>153</v>
      </c>
      <c r="G389" t="s">
        <v>197</v>
      </c>
      <c r="H389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89" t="s">
        <v>198</v>
      </c>
      <c r="J389">
        <v>9126858021</v>
      </c>
      <c r="K389">
        <v>2122201120</v>
      </c>
      <c r="L389" s="24" t="s">
        <v>2104</v>
      </c>
      <c r="M389" t="s">
        <v>21</v>
      </c>
      <c r="N389" t="str">
        <f>VLOOKUP(درخواست[[#This Row],[کدکتاب]],کتاب[#All],4,FALSE)</f>
        <v>سایر</v>
      </c>
      <c r="O389">
        <f>VLOOKUP(درخواست[[#This Row],[کدکتاب]],کتاب[#All],3,FALSE)</f>
        <v>900000</v>
      </c>
      <c r="P389">
        <f>IF(درخواست[[#This Row],[ناشر]]="هاجر",VLOOKUP(درخواست[[#This Row],[استان]],تخفیف[#All],3,FALSE),VLOOKUP(درخواست[[#This Row],[استان]],تخفیف[#All],4,FALSE))</f>
        <v>0.25</v>
      </c>
      <c r="Q389">
        <f>درخواست[[#This Row],[پشت جلد]]*(1-درخواست[[#This Row],[تخفیف]])</f>
        <v>675000</v>
      </c>
      <c r="R389">
        <v>25</v>
      </c>
    </row>
    <row r="390" spans="1:18" x14ac:dyDescent="0.25">
      <c r="A390" s="24" t="s">
        <v>930</v>
      </c>
      <c r="B390" t="s">
        <v>196</v>
      </c>
      <c r="C390">
        <v>3080629157</v>
      </c>
      <c r="D390" s="21" t="str">
        <f>MID(درخواست[[#This Row],[کدمدرسه]],1,1)</f>
        <v>3</v>
      </c>
      <c r="E390" t="s">
        <v>153</v>
      </c>
      <c r="F390" t="s">
        <v>153</v>
      </c>
      <c r="G390" t="s">
        <v>197</v>
      </c>
      <c r="H390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90" t="s">
        <v>198</v>
      </c>
      <c r="J390">
        <v>9126858021</v>
      </c>
      <c r="K390">
        <v>2122201120</v>
      </c>
      <c r="L390" s="24" t="s">
        <v>2117</v>
      </c>
      <c r="M390" t="s">
        <v>33</v>
      </c>
      <c r="N390" t="str">
        <f>VLOOKUP(درخواست[[#This Row],[کدکتاب]],کتاب[#All],4,FALSE)</f>
        <v>سایر</v>
      </c>
      <c r="O390">
        <f>VLOOKUP(درخواست[[#This Row],[کدکتاب]],کتاب[#All],3,FALSE)</f>
        <v>220000</v>
      </c>
      <c r="P390">
        <f>IF(درخواست[[#This Row],[ناشر]]="هاجر",VLOOKUP(درخواست[[#This Row],[استان]],تخفیف[#All],3,FALSE),VLOOKUP(درخواست[[#This Row],[استان]],تخفیف[#All],4,FALSE))</f>
        <v>0.25</v>
      </c>
      <c r="Q390">
        <f>درخواست[[#This Row],[پشت جلد]]*(1-درخواست[[#This Row],[تخفیف]])</f>
        <v>165000</v>
      </c>
      <c r="R390">
        <v>16</v>
      </c>
    </row>
    <row r="391" spans="1:18" x14ac:dyDescent="0.25">
      <c r="A391" s="24" t="s">
        <v>931</v>
      </c>
      <c r="B391" t="s">
        <v>196</v>
      </c>
      <c r="C391">
        <v>3080629157</v>
      </c>
      <c r="D391" s="21" t="str">
        <f>MID(درخواست[[#This Row],[کدمدرسه]],1,1)</f>
        <v>3</v>
      </c>
      <c r="E391" t="s">
        <v>153</v>
      </c>
      <c r="F391" t="s">
        <v>153</v>
      </c>
      <c r="G391" t="s">
        <v>197</v>
      </c>
      <c r="H391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91" t="s">
        <v>198</v>
      </c>
      <c r="J391">
        <v>9126858021</v>
      </c>
      <c r="K391">
        <v>2122201120</v>
      </c>
      <c r="L391" s="24" t="s">
        <v>2134</v>
      </c>
      <c r="M391" t="s">
        <v>53</v>
      </c>
      <c r="N391" t="str">
        <f>VLOOKUP(درخواست[[#This Row],[کدکتاب]],کتاب[#All],4,FALSE)</f>
        <v>سایر</v>
      </c>
      <c r="O391">
        <f>VLOOKUP(درخواست[[#This Row],[کدکتاب]],کتاب[#All],3,FALSE)</f>
        <v>233000</v>
      </c>
      <c r="P391">
        <f>IF(درخواست[[#This Row],[ناشر]]="هاجر",VLOOKUP(درخواست[[#This Row],[استان]],تخفیف[#All],3,FALSE),VLOOKUP(درخواست[[#This Row],[استان]],تخفیف[#All],4,FALSE))</f>
        <v>0.25</v>
      </c>
      <c r="Q391">
        <f>درخواست[[#This Row],[پشت جلد]]*(1-درخواست[[#This Row],[تخفیف]])</f>
        <v>174750</v>
      </c>
      <c r="R391">
        <v>7</v>
      </c>
    </row>
    <row r="392" spans="1:18" x14ac:dyDescent="0.25">
      <c r="A392" s="24" t="s">
        <v>932</v>
      </c>
      <c r="B392" t="s">
        <v>196</v>
      </c>
      <c r="C392">
        <v>3080629157</v>
      </c>
      <c r="D392" s="21" t="str">
        <f>MID(درخواست[[#This Row],[کدمدرسه]],1,1)</f>
        <v>3</v>
      </c>
      <c r="E392" t="s">
        <v>153</v>
      </c>
      <c r="F392" t="s">
        <v>153</v>
      </c>
      <c r="G392" t="s">
        <v>197</v>
      </c>
      <c r="H392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92" t="s">
        <v>198</v>
      </c>
      <c r="J392">
        <v>9126858021</v>
      </c>
      <c r="K392">
        <v>2122201120</v>
      </c>
      <c r="L392" s="24" t="s">
        <v>2135</v>
      </c>
      <c r="M392" t="s">
        <v>54</v>
      </c>
      <c r="N392" t="str">
        <f>VLOOKUP(درخواست[[#This Row],[کدکتاب]],کتاب[#All],4,FALSE)</f>
        <v>سایر</v>
      </c>
      <c r="O392">
        <f>VLOOKUP(درخواست[[#This Row],[کدکتاب]],کتاب[#All],3,FALSE)</f>
        <v>600000</v>
      </c>
      <c r="P392">
        <f>IF(درخواست[[#This Row],[ناشر]]="هاجر",VLOOKUP(درخواست[[#This Row],[استان]],تخفیف[#All],3,FALSE),VLOOKUP(درخواست[[#This Row],[استان]],تخفیف[#All],4,FALSE))</f>
        <v>0.25</v>
      </c>
      <c r="Q392">
        <f>درخواست[[#This Row],[پشت جلد]]*(1-درخواست[[#This Row],[تخفیف]])</f>
        <v>450000</v>
      </c>
      <c r="R392">
        <v>7</v>
      </c>
    </row>
    <row r="393" spans="1:18" x14ac:dyDescent="0.25">
      <c r="A393" s="24" t="s">
        <v>933</v>
      </c>
      <c r="B393" t="s">
        <v>196</v>
      </c>
      <c r="C393">
        <v>3080629157</v>
      </c>
      <c r="D393" s="21" t="str">
        <f>MID(درخواست[[#This Row],[کدمدرسه]],1,1)</f>
        <v>3</v>
      </c>
      <c r="E393" t="s">
        <v>153</v>
      </c>
      <c r="F393" t="s">
        <v>153</v>
      </c>
      <c r="G393" t="s">
        <v>197</v>
      </c>
      <c r="H393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93" t="s">
        <v>198</v>
      </c>
      <c r="J393">
        <v>9126858021</v>
      </c>
      <c r="K393">
        <v>2122201120</v>
      </c>
      <c r="L393" s="24" t="s">
        <v>2149</v>
      </c>
      <c r="M393" t="s">
        <v>70</v>
      </c>
      <c r="N393" t="str">
        <f>VLOOKUP(درخواست[[#This Row],[کدکتاب]],کتاب[#All],4,FALSE)</f>
        <v>سایر</v>
      </c>
      <c r="O393">
        <f>VLOOKUP(درخواست[[#This Row],[کدکتاب]],کتاب[#All],3,FALSE)</f>
        <v>340000</v>
      </c>
      <c r="P393">
        <f>IF(درخواست[[#This Row],[ناشر]]="هاجر",VLOOKUP(درخواست[[#This Row],[استان]],تخفیف[#All],3,FALSE),VLOOKUP(درخواست[[#This Row],[استان]],تخفیف[#All],4,FALSE))</f>
        <v>0.25</v>
      </c>
      <c r="Q393">
        <f>درخواست[[#This Row],[پشت جلد]]*(1-درخواست[[#This Row],[تخفیف]])</f>
        <v>255000</v>
      </c>
      <c r="R393">
        <v>7</v>
      </c>
    </row>
    <row r="394" spans="1:18" x14ac:dyDescent="0.25">
      <c r="A394" s="24" t="s">
        <v>934</v>
      </c>
      <c r="B394" t="s">
        <v>196</v>
      </c>
      <c r="C394">
        <v>3080629157</v>
      </c>
      <c r="D394" s="21" t="str">
        <f>MID(درخواست[[#This Row],[کدمدرسه]],1,1)</f>
        <v>3</v>
      </c>
      <c r="E394" t="s">
        <v>153</v>
      </c>
      <c r="F394" t="s">
        <v>153</v>
      </c>
      <c r="G394" t="s">
        <v>197</v>
      </c>
      <c r="H394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94" t="s">
        <v>198</v>
      </c>
      <c r="J394">
        <v>9126858021</v>
      </c>
      <c r="K394">
        <v>2122201120</v>
      </c>
      <c r="L394" s="24" t="s">
        <v>2156</v>
      </c>
      <c r="M394" t="s">
        <v>75</v>
      </c>
      <c r="N394" t="str">
        <f>VLOOKUP(درخواست[[#This Row],[کدکتاب]],کتاب[#All],4,FALSE)</f>
        <v>هاجر</v>
      </c>
      <c r="O394">
        <f>VLOOKUP(درخواست[[#This Row],[کدکتاب]],کتاب[#All],3,FALSE)</f>
        <v>500000</v>
      </c>
      <c r="P394">
        <f>IF(درخواست[[#This Row],[ناشر]]="هاجر",VLOOKUP(درخواست[[#This Row],[استان]],تخفیف[#All],3,FALSE),VLOOKUP(درخواست[[#This Row],[استان]],تخفیف[#All],4,FALSE))</f>
        <v>0.37</v>
      </c>
      <c r="Q394">
        <f>درخواست[[#This Row],[پشت جلد]]*(1-درخواست[[#This Row],[تخفیف]])</f>
        <v>315000</v>
      </c>
      <c r="R394">
        <v>26</v>
      </c>
    </row>
    <row r="395" spans="1:18" x14ac:dyDescent="0.25">
      <c r="A395" s="24" t="s">
        <v>935</v>
      </c>
      <c r="B395" t="s">
        <v>196</v>
      </c>
      <c r="C395">
        <v>3080629157</v>
      </c>
      <c r="D395" s="21" t="str">
        <f>MID(درخواست[[#This Row],[کدمدرسه]],1,1)</f>
        <v>3</v>
      </c>
      <c r="E395" t="s">
        <v>153</v>
      </c>
      <c r="F395" t="s">
        <v>153</v>
      </c>
      <c r="G395" t="s">
        <v>197</v>
      </c>
      <c r="H395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95" t="s">
        <v>198</v>
      </c>
      <c r="J395">
        <v>9126858021</v>
      </c>
      <c r="K395">
        <v>2122201120</v>
      </c>
      <c r="L395" s="24" t="s">
        <v>2159</v>
      </c>
      <c r="M395" t="s">
        <v>78</v>
      </c>
      <c r="N395" t="str">
        <f>VLOOKUP(درخواست[[#This Row],[کدکتاب]],کتاب[#All],4,FALSE)</f>
        <v>هاجر</v>
      </c>
      <c r="O395">
        <f>VLOOKUP(درخواست[[#This Row],[کدکتاب]],کتاب[#All],3,FALSE)</f>
        <v>490000</v>
      </c>
      <c r="P395">
        <f>IF(درخواست[[#This Row],[ناشر]]="هاجر",VLOOKUP(درخواست[[#This Row],[استان]],تخفیف[#All],3,FALSE),VLOOKUP(درخواست[[#This Row],[استان]],تخفیف[#All],4,FALSE))</f>
        <v>0.37</v>
      </c>
      <c r="Q395">
        <f>درخواست[[#This Row],[پشت جلد]]*(1-درخواست[[#This Row],[تخفیف]])</f>
        <v>308700</v>
      </c>
      <c r="R395">
        <v>11</v>
      </c>
    </row>
    <row r="396" spans="1:18" x14ac:dyDescent="0.25">
      <c r="A396" s="24" t="s">
        <v>936</v>
      </c>
      <c r="B396" t="s">
        <v>196</v>
      </c>
      <c r="C396">
        <v>3080629157</v>
      </c>
      <c r="D396" s="21" t="str">
        <f>MID(درخواست[[#This Row],[کدمدرسه]],1,1)</f>
        <v>3</v>
      </c>
      <c r="E396" t="s">
        <v>153</v>
      </c>
      <c r="F396" t="s">
        <v>153</v>
      </c>
      <c r="G396" t="s">
        <v>197</v>
      </c>
      <c r="H396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96" t="s">
        <v>198</v>
      </c>
      <c r="J396">
        <v>9126858021</v>
      </c>
      <c r="K396">
        <v>2122201120</v>
      </c>
      <c r="L396" s="24" t="s">
        <v>2165</v>
      </c>
      <c r="M396" t="s">
        <v>81</v>
      </c>
      <c r="N396" t="str">
        <f>VLOOKUP(درخواست[[#This Row],[کدکتاب]],کتاب[#All],4,FALSE)</f>
        <v>سایر</v>
      </c>
      <c r="O396">
        <f>VLOOKUP(درخواست[[#This Row],[کدکتاب]],کتاب[#All],3,FALSE)</f>
        <v>235000</v>
      </c>
      <c r="P396">
        <f>IF(درخواست[[#This Row],[ناشر]]="هاجر",VLOOKUP(درخواست[[#This Row],[استان]],تخفیف[#All],3,FALSE),VLOOKUP(درخواست[[#This Row],[استان]],تخفیف[#All],4,FALSE))</f>
        <v>0.25</v>
      </c>
      <c r="Q396">
        <f>درخواست[[#This Row],[پشت جلد]]*(1-درخواست[[#This Row],[تخفیف]])</f>
        <v>176250</v>
      </c>
      <c r="R396">
        <v>5</v>
      </c>
    </row>
    <row r="397" spans="1:18" x14ac:dyDescent="0.25">
      <c r="A397" s="24" t="s">
        <v>937</v>
      </c>
      <c r="B397" t="s">
        <v>196</v>
      </c>
      <c r="C397">
        <v>3080629157</v>
      </c>
      <c r="D397" s="21" t="str">
        <f>MID(درخواست[[#This Row],[کدمدرسه]],1,1)</f>
        <v>3</v>
      </c>
      <c r="E397" t="s">
        <v>153</v>
      </c>
      <c r="F397" t="s">
        <v>153</v>
      </c>
      <c r="G397" t="s">
        <v>197</v>
      </c>
      <c r="H397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97" t="s">
        <v>198</v>
      </c>
      <c r="J397">
        <v>9126858021</v>
      </c>
      <c r="K397">
        <v>2122201120</v>
      </c>
      <c r="L397" s="24" t="s">
        <v>2173</v>
      </c>
      <c r="M397" t="s">
        <v>90</v>
      </c>
      <c r="N397" t="str">
        <f>VLOOKUP(درخواست[[#This Row],[کدکتاب]],کتاب[#All],4,FALSE)</f>
        <v>سایر</v>
      </c>
      <c r="O397">
        <f>VLOOKUP(درخواست[[#This Row],[کدکتاب]],کتاب[#All],3,FALSE)</f>
        <v>150000</v>
      </c>
      <c r="P397">
        <f>IF(درخواست[[#This Row],[ناشر]]="هاجر",VLOOKUP(درخواست[[#This Row],[استان]],تخفیف[#All],3,FALSE),VLOOKUP(درخواست[[#This Row],[استان]],تخفیف[#All],4,FALSE))</f>
        <v>0.25</v>
      </c>
      <c r="Q397">
        <f>درخواست[[#This Row],[پشت جلد]]*(1-درخواست[[#This Row],[تخفیف]])</f>
        <v>112500</v>
      </c>
      <c r="R397">
        <v>6</v>
      </c>
    </row>
    <row r="398" spans="1:18" x14ac:dyDescent="0.25">
      <c r="A398" s="24" t="s">
        <v>938</v>
      </c>
      <c r="B398" t="s">
        <v>196</v>
      </c>
      <c r="C398">
        <v>3080629157</v>
      </c>
      <c r="D398" s="21" t="str">
        <f>MID(درخواست[[#This Row],[کدمدرسه]],1,1)</f>
        <v>3</v>
      </c>
      <c r="E398" t="s">
        <v>153</v>
      </c>
      <c r="F398" t="s">
        <v>153</v>
      </c>
      <c r="G398" t="s">
        <v>197</v>
      </c>
      <c r="H398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98" t="s">
        <v>198</v>
      </c>
      <c r="J398">
        <v>9126858021</v>
      </c>
      <c r="K398">
        <v>2122201120</v>
      </c>
      <c r="L398" s="24" t="s">
        <v>2179</v>
      </c>
      <c r="M398" t="s">
        <v>97</v>
      </c>
      <c r="N398" t="str">
        <f>VLOOKUP(درخواست[[#This Row],[کدکتاب]],کتاب[#All],4,FALSE)</f>
        <v>هاجر</v>
      </c>
      <c r="O398">
        <f>VLOOKUP(درخواست[[#This Row],[کدکتاب]],کتاب[#All],3,FALSE)</f>
        <v>420000</v>
      </c>
      <c r="P398">
        <f>IF(درخواست[[#This Row],[ناشر]]="هاجر",VLOOKUP(درخواست[[#This Row],[استان]],تخفیف[#All],3,FALSE),VLOOKUP(درخواست[[#This Row],[استان]],تخفیف[#All],4,FALSE))</f>
        <v>0.37</v>
      </c>
      <c r="Q398">
        <f>درخواست[[#This Row],[پشت جلد]]*(1-درخواست[[#This Row],[تخفیف]])</f>
        <v>264600</v>
      </c>
      <c r="R398">
        <v>13</v>
      </c>
    </row>
    <row r="399" spans="1:18" x14ac:dyDescent="0.25">
      <c r="A399" s="24" t="s">
        <v>939</v>
      </c>
      <c r="B399" t="s">
        <v>196</v>
      </c>
      <c r="C399">
        <v>3080629157</v>
      </c>
      <c r="D399" s="21" t="str">
        <f>MID(درخواست[[#This Row],[کدمدرسه]],1,1)</f>
        <v>3</v>
      </c>
      <c r="E399" t="s">
        <v>153</v>
      </c>
      <c r="F399" t="s">
        <v>153</v>
      </c>
      <c r="G399" t="s">
        <v>197</v>
      </c>
      <c r="H399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399" t="s">
        <v>198</v>
      </c>
      <c r="J399">
        <v>9126858021</v>
      </c>
      <c r="K399">
        <v>2122201120</v>
      </c>
      <c r="L399" s="24" t="s">
        <v>2186</v>
      </c>
      <c r="M399" t="s">
        <v>104</v>
      </c>
      <c r="N399" t="str">
        <f>VLOOKUP(درخواست[[#This Row],[کدکتاب]],کتاب[#All],4,FALSE)</f>
        <v>سایر</v>
      </c>
      <c r="O399">
        <f>VLOOKUP(درخواست[[#This Row],[کدکتاب]],کتاب[#All],3,FALSE)</f>
        <v>500000</v>
      </c>
      <c r="P399">
        <f>IF(درخواست[[#This Row],[ناشر]]="هاجر",VLOOKUP(درخواست[[#This Row],[استان]],تخفیف[#All],3,FALSE),VLOOKUP(درخواست[[#This Row],[استان]],تخفیف[#All],4,FALSE))</f>
        <v>0.25</v>
      </c>
      <c r="Q399">
        <f>درخواست[[#This Row],[پشت جلد]]*(1-درخواست[[#This Row],[تخفیف]])</f>
        <v>375000</v>
      </c>
      <c r="R399">
        <v>6</v>
      </c>
    </row>
    <row r="400" spans="1:18" x14ac:dyDescent="0.25">
      <c r="A400" s="24" t="s">
        <v>940</v>
      </c>
      <c r="B400" t="s">
        <v>196</v>
      </c>
      <c r="C400">
        <v>3080629157</v>
      </c>
      <c r="D400" s="21" t="str">
        <f>MID(درخواست[[#This Row],[کدمدرسه]],1,1)</f>
        <v>3</v>
      </c>
      <c r="E400" t="s">
        <v>153</v>
      </c>
      <c r="F400" t="s">
        <v>153</v>
      </c>
      <c r="G400" t="s">
        <v>197</v>
      </c>
      <c r="H400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400" t="s">
        <v>198</v>
      </c>
      <c r="J400">
        <v>9126858021</v>
      </c>
      <c r="K400">
        <v>2122201120</v>
      </c>
      <c r="L400" s="24" t="s">
        <v>2193</v>
      </c>
      <c r="M400" t="s">
        <v>111</v>
      </c>
      <c r="N400" t="str">
        <f>VLOOKUP(درخواست[[#This Row],[کدکتاب]],کتاب[#All],4,FALSE)</f>
        <v>سایر</v>
      </c>
      <c r="O400">
        <f>VLOOKUP(درخواست[[#This Row],[کدکتاب]],کتاب[#All],3,FALSE)</f>
        <v>880000</v>
      </c>
      <c r="P400">
        <f>IF(درخواست[[#This Row],[ناشر]]="هاجر",VLOOKUP(درخواست[[#This Row],[استان]],تخفیف[#All],3,FALSE),VLOOKUP(درخواست[[#This Row],[استان]],تخفیف[#All],4,FALSE))</f>
        <v>0.25</v>
      </c>
      <c r="Q400">
        <f>درخواست[[#This Row],[پشت جلد]]*(1-درخواست[[#This Row],[تخفیف]])</f>
        <v>660000</v>
      </c>
      <c r="R400">
        <v>15</v>
      </c>
    </row>
    <row r="401" spans="1:18" x14ac:dyDescent="0.25">
      <c r="A401" s="24" t="s">
        <v>941</v>
      </c>
      <c r="B401" t="s">
        <v>196</v>
      </c>
      <c r="C401">
        <v>3080629157</v>
      </c>
      <c r="D401" s="21" t="str">
        <f>MID(درخواست[[#This Row],[کدمدرسه]],1,1)</f>
        <v>3</v>
      </c>
      <c r="E401" t="s">
        <v>153</v>
      </c>
      <c r="F401" t="s">
        <v>153</v>
      </c>
      <c r="G401" t="s">
        <v>197</v>
      </c>
      <c r="H401" t="str">
        <f>درخواست[[#This Row],[استان]]&amp;"/"&amp;درخواست[[#This Row],[شهر]]&amp;"/"&amp;درخواست[[#This Row],[مدرسه]]</f>
        <v>تهران/تهران/مدرسه علمیه سطح سه قائم چیذر</v>
      </c>
      <c r="I401" t="s">
        <v>198</v>
      </c>
      <c r="J401">
        <v>9126858021</v>
      </c>
      <c r="K401">
        <v>2122201120</v>
      </c>
      <c r="L401" s="24" t="s">
        <v>2202</v>
      </c>
      <c r="M401" t="s">
        <v>122</v>
      </c>
      <c r="N401" t="str">
        <f>VLOOKUP(درخواست[[#This Row],[کدکتاب]],کتاب[#All],4,FALSE)</f>
        <v>سایر</v>
      </c>
      <c r="O401">
        <f>VLOOKUP(درخواست[[#This Row],[کدکتاب]],کتاب[#All],3,FALSE)</f>
        <v>170000</v>
      </c>
      <c r="P401">
        <f>IF(درخواست[[#This Row],[ناشر]]="هاجر",VLOOKUP(درخواست[[#This Row],[استان]],تخفیف[#All],3,FALSE),VLOOKUP(درخواست[[#This Row],[استان]],تخفیف[#All],4,FALSE))</f>
        <v>0.25</v>
      </c>
      <c r="Q401">
        <f>درخواست[[#This Row],[پشت جلد]]*(1-درخواست[[#This Row],[تخفیف]])</f>
        <v>127500</v>
      </c>
      <c r="R401">
        <v>13</v>
      </c>
    </row>
    <row r="402" spans="1:18" x14ac:dyDescent="0.25">
      <c r="A402" s="24" t="s">
        <v>942</v>
      </c>
      <c r="B402" t="s">
        <v>199</v>
      </c>
      <c r="C402">
        <v>3080636158</v>
      </c>
      <c r="D402" s="21" t="str">
        <f>MID(درخواست[[#This Row],[کدمدرسه]],1,1)</f>
        <v>3</v>
      </c>
      <c r="E402" t="s">
        <v>153</v>
      </c>
      <c r="F402" t="s">
        <v>153</v>
      </c>
      <c r="G402" t="s">
        <v>200</v>
      </c>
      <c r="H40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02" t="s">
        <v>201</v>
      </c>
      <c r="J402">
        <v>9128392091</v>
      </c>
      <c r="K402">
        <v>2155602857</v>
      </c>
      <c r="L402" s="24" t="s">
        <v>2209</v>
      </c>
      <c r="M402" t="s">
        <v>16</v>
      </c>
      <c r="N402" t="str">
        <f>VLOOKUP(درخواست[[#This Row],[کدکتاب]],کتاب[#All],4,FALSE)</f>
        <v>سایر</v>
      </c>
      <c r="O402">
        <f>VLOOKUP(درخواست[[#This Row],[کدکتاب]],کتاب[#All],3,FALSE)</f>
        <v>790000</v>
      </c>
      <c r="P402">
        <f>IF(درخواست[[#This Row],[ناشر]]="هاجر",VLOOKUP(درخواست[[#This Row],[استان]],تخفیف[#All],3,FALSE),VLOOKUP(درخواست[[#This Row],[استان]],تخفیف[#All],4,FALSE))</f>
        <v>0.25</v>
      </c>
      <c r="Q402">
        <f>درخواست[[#This Row],[پشت جلد]]*(1-درخواست[[#This Row],[تخفیف]])</f>
        <v>592500</v>
      </c>
      <c r="R402">
        <v>0</v>
      </c>
    </row>
    <row r="403" spans="1:18" x14ac:dyDescent="0.25">
      <c r="A403" s="24" t="s">
        <v>943</v>
      </c>
      <c r="B403" t="s">
        <v>199</v>
      </c>
      <c r="C403">
        <v>3080636158</v>
      </c>
      <c r="D403" s="21" t="str">
        <f>MID(درخواست[[#This Row],[کدمدرسه]],1,1)</f>
        <v>3</v>
      </c>
      <c r="E403" t="s">
        <v>153</v>
      </c>
      <c r="F403" t="s">
        <v>153</v>
      </c>
      <c r="G403" t="s">
        <v>200</v>
      </c>
      <c r="H40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03" t="s">
        <v>201</v>
      </c>
      <c r="J403">
        <v>9128392091</v>
      </c>
      <c r="K403">
        <v>2155602857</v>
      </c>
      <c r="L403" s="24" t="s">
        <v>2100</v>
      </c>
      <c r="M403" t="s">
        <v>17</v>
      </c>
      <c r="N403" t="str">
        <f>VLOOKUP(درخواست[[#This Row],[کدکتاب]],کتاب[#All],4,FALSE)</f>
        <v>هاجر</v>
      </c>
      <c r="O403">
        <f>VLOOKUP(درخواست[[#This Row],[کدکتاب]],کتاب[#All],3,FALSE)</f>
        <v>320000</v>
      </c>
      <c r="P403">
        <f>IF(درخواست[[#This Row],[ناشر]]="هاجر",VLOOKUP(درخواست[[#This Row],[استان]],تخفیف[#All],3,FALSE),VLOOKUP(درخواست[[#This Row],[استان]],تخفیف[#All],4,FALSE))</f>
        <v>0.37</v>
      </c>
      <c r="Q403">
        <f>درخواست[[#This Row],[پشت جلد]]*(1-درخواست[[#This Row],[تخفیف]])</f>
        <v>201600</v>
      </c>
      <c r="R403">
        <v>1</v>
      </c>
    </row>
    <row r="404" spans="1:18" x14ac:dyDescent="0.25">
      <c r="A404" s="24" t="s">
        <v>944</v>
      </c>
      <c r="B404" t="s">
        <v>199</v>
      </c>
      <c r="C404">
        <v>3080636158</v>
      </c>
      <c r="D404" s="21" t="str">
        <f>MID(درخواست[[#This Row],[کدمدرسه]],1,1)</f>
        <v>3</v>
      </c>
      <c r="E404" t="s">
        <v>153</v>
      </c>
      <c r="F404" t="s">
        <v>153</v>
      </c>
      <c r="G404" t="s">
        <v>200</v>
      </c>
      <c r="H40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04" t="s">
        <v>201</v>
      </c>
      <c r="J404">
        <v>9128392091</v>
      </c>
      <c r="K404">
        <v>2155602857</v>
      </c>
      <c r="L404" s="24" t="s">
        <v>2101</v>
      </c>
      <c r="M404" t="s">
        <v>18</v>
      </c>
      <c r="N404" t="str">
        <f>VLOOKUP(درخواست[[#This Row],[کدکتاب]],کتاب[#All],4,FALSE)</f>
        <v>سایر</v>
      </c>
      <c r="O404">
        <f>VLOOKUP(درخواست[[#This Row],[کدکتاب]],کتاب[#All],3,FALSE)</f>
        <v>180000</v>
      </c>
      <c r="P404">
        <f>IF(درخواست[[#This Row],[ناشر]]="هاجر",VLOOKUP(درخواست[[#This Row],[استان]],تخفیف[#All],3,FALSE),VLOOKUP(درخواست[[#This Row],[استان]],تخفیف[#All],4,FALSE))</f>
        <v>0.25</v>
      </c>
      <c r="Q404">
        <f>درخواست[[#This Row],[پشت جلد]]*(1-درخواست[[#This Row],[تخفیف]])</f>
        <v>135000</v>
      </c>
      <c r="R404">
        <v>0</v>
      </c>
    </row>
    <row r="405" spans="1:18" x14ac:dyDescent="0.25">
      <c r="A405" s="24" t="s">
        <v>945</v>
      </c>
      <c r="B405" t="s">
        <v>199</v>
      </c>
      <c r="C405">
        <v>3080636158</v>
      </c>
      <c r="D405" s="21" t="str">
        <f>MID(درخواست[[#This Row],[کدمدرسه]],1,1)</f>
        <v>3</v>
      </c>
      <c r="E405" t="s">
        <v>153</v>
      </c>
      <c r="F405" t="s">
        <v>153</v>
      </c>
      <c r="G405" t="s">
        <v>200</v>
      </c>
      <c r="H40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05" t="s">
        <v>201</v>
      </c>
      <c r="J405">
        <v>9128392091</v>
      </c>
      <c r="K405">
        <v>2155602857</v>
      </c>
      <c r="L405" s="24" t="s">
        <v>2102</v>
      </c>
      <c r="M405" t="s">
        <v>19</v>
      </c>
      <c r="N405" t="str">
        <f>VLOOKUP(درخواست[[#This Row],[کدکتاب]],کتاب[#All],4,FALSE)</f>
        <v>سایر</v>
      </c>
      <c r="O405">
        <f>VLOOKUP(درخواست[[#This Row],[کدکتاب]],کتاب[#All],3,FALSE)</f>
        <v>650000</v>
      </c>
      <c r="P405">
        <f>IF(درخواست[[#This Row],[ناشر]]="هاجر",VLOOKUP(درخواست[[#This Row],[استان]],تخفیف[#All],3,FALSE),VLOOKUP(درخواست[[#This Row],[استان]],تخفیف[#All],4,FALSE))</f>
        <v>0.25</v>
      </c>
      <c r="Q405">
        <f>درخواست[[#This Row],[پشت جلد]]*(1-درخواست[[#This Row],[تخفیف]])</f>
        <v>487500</v>
      </c>
      <c r="R405">
        <v>0</v>
      </c>
    </row>
    <row r="406" spans="1:18" x14ac:dyDescent="0.25">
      <c r="A406" s="24" t="s">
        <v>946</v>
      </c>
      <c r="B406" t="s">
        <v>199</v>
      </c>
      <c r="C406">
        <v>3080636158</v>
      </c>
      <c r="D406" s="21" t="str">
        <f>MID(درخواست[[#This Row],[کدمدرسه]],1,1)</f>
        <v>3</v>
      </c>
      <c r="E406" t="s">
        <v>153</v>
      </c>
      <c r="F406" t="s">
        <v>153</v>
      </c>
      <c r="G406" t="s">
        <v>200</v>
      </c>
      <c r="H40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06" t="s">
        <v>201</v>
      </c>
      <c r="J406">
        <v>9128392091</v>
      </c>
      <c r="K406">
        <v>2155602857</v>
      </c>
      <c r="L406" s="24" t="s">
        <v>2103</v>
      </c>
      <c r="M406" t="s">
        <v>20</v>
      </c>
      <c r="N406" t="str">
        <f>VLOOKUP(درخواست[[#This Row],[کدکتاب]],کتاب[#All],4,FALSE)</f>
        <v>سایر</v>
      </c>
      <c r="O406">
        <f>VLOOKUP(درخواست[[#This Row],[کدکتاب]],کتاب[#All],3,FALSE)</f>
        <v>550000</v>
      </c>
      <c r="P406">
        <f>IF(درخواست[[#This Row],[ناشر]]="هاجر",VLOOKUP(درخواست[[#This Row],[استان]],تخفیف[#All],3,FALSE),VLOOKUP(درخواست[[#This Row],[استان]],تخفیف[#All],4,FALSE))</f>
        <v>0.25</v>
      </c>
      <c r="Q406">
        <f>درخواست[[#This Row],[پشت جلد]]*(1-درخواست[[#This Row],[تخفیف]])</f>
        <v>412500</v>
      </c>
      <c r="R406">
        <v>0</v>
      </c>
    </row>
    <row r="407" spans="1:18" x14ac:dyDescent="0.25">
      <c r="A407" s="24" t="s">
        <v>947</v>
      </c>
      <c r="B407" t="s">
        <v>199</v>
      </c>
      <c r="C407">
        <v>3080636158</v>
      </c>
      <c r="D407" s="21" t="str">
        <f>MID(درخواست[[#This Row],[کدمدرسه]],1,1)</f>
        <v>3</v>
      </c>
      <c r="E407" t="s">
        <v>153</v>
      </c>
      <c r="F407" t="s">
        <v>153</v>
      </c>
      <c r="G407" t="s">
        <v>200</v>
      </c>
      <c r="H40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07" t="s">
        <v>201</v>
      </c>
      <c r="J407">
        <v>9128392091</v>
      </c>
      <c r="K407">
        <v>2155602857</v>
      </c>
      <c r="L407" s="24" t="s">
        <v>2104</v>
      </c>
      <c r="M407" t="s">
        <v>21</v>
      </c>
      <c r="N407" t="str">
        <f>VLOOKUP(درخواست[[#This Row],[کدکتاب]],کتاب[#All],4,FALSE)</f>
        <v>سایر</v>
      </c>
      <c r="O407">
        <f>VLOOKUP(درخواست[[#This Row],[کدکتاب]],کتاب[#All],3,FALSE)</f>
        <v>900000</v>
      </c>
      <c r="P407">
        <f>IF(درخواست[[#This Row],[ناشر]]="هاجر",VLOOKUP(درخواست[[#This Row],[استان]],تخفیف[#All],3,FALSE),VLOOKUP(درخواست[[#This Row],[استان]],تخفیف[#All],4,FALSE))</f>
        <v>0.25</v>
      </c>
      <c r="Q407">
        <f>درخواست[[#This Row],[پشت جلد]]*(1-درخواست[[#This Row],[تخفیف]])</f>
        <v>675000</v>
      </c>
      <c r="R407">
        <v>15</v>
      </c>
    </row>
    <row r="408" spans="1:18" x14ac:dyDescent="0.25">
      <c r="A408" s="24" t="s">
        <v>948</v>
      </c>
      <c r="B408" t="s">
        <v>199</v>
      </c>
      <c r="C408">
        <v>3080636158</v>
      </c>
      <c r="D408" s="21" t="str">
        <f>MID(درخواست[[#This Row],[کدمدرسه]],1,1)</f>
        <v>3</v>
      </c>
      <c r="E408" t="s">
        <v>153</v>
      </c>
      <c r="F408" t="s">
        <v>153</v>
      </c>
      <c r="G408" t="s">
        <v>200</v>
      </c>
      <c r="H40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08" t="s">
        <v>201</v>
      </c>
      <c r="J408">
        <v>9128392091</v>
      </c>
      <c r="K408">
        <v>2155602857</v>
      </c>
      <c r="L408" s="24" t="s">
        <v>2105</v>
      </c>
      <c r="M408" t="s">
        <v>22</v>
      </c>
      <c r="N408" t="str">
        <f>VLOOKUP(درخواست[[#This Row],[کدکتاب]],کتاب[#All],4,FALSE)</f>
        <v>سایر</v>
      </c>
      <c r="O408">
        <f>VLOOKUP(درخواست[[#This Row],[کدکتاب]],کتاب[#All],3,FALSE)</f>
        <v>400000</v>
      </c>
      <c r="P408">
        <f>IF(درخواست[[#This Row],[ناشر]]="هاجر",VLOOKUP(درخواست[[#This Row],[استان]],تخفیف[#All],3,FALSE),VLOOKUP(درخواست[[#This Row],[استان]],تخفیف[#All],4,FALSE))</f>
        <v>0.25</v>
      </c>
      <c r="Q408">
        <f>درخواست[[#This Row],[پشت جلد]]*(1-درخواست[[#This Row],[تخفیف]])</f>
        <v>300000</v>
      </c>
      <c r="R408">
        <v>0</v>
      </c>
    </row>
    <row r="409" spans="1:18" x14ac:dyDescent="0.25">
      <c r="A409" s="24" t="s">
        <v>949</v>
      </c>
      <c r="B409" t="s">
        <v>199</v>
      </c>
      <c r="C409">
        <v>3080636158</v>
      </c>
      <c r="D409" s="21" t="str">
        <f>MID(درخواست[[#This Row],[کدمدرسه]],1,1)</f>
        <v>3</v>
      </c>
      <c r="E409" t="s">
        <v>153</v>
      </c>
      <c r="F409" t="s">
        <v>153</v>
      </c>
      <c r="G409" t="s">
        <v>200</v>
      </c>
      <c r="H40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09" t="s">
        <v>201</v>
      </c>
      <c r="J409">
        <v>9128392091</v>
      </c>
      <c r="K409">
        <v>2155602857</v>
      </c>
      <c r="L409" s="24" t="s">
        <v>2106</v>
      </c>
      <c r="M409" t="s">
        <v>23</v>
      </c>
      <c r="N409" t="str">
        <f>VLOOKUP(درخواست[[#This Row],[کدکتاب]],کتاب[#All],4,FALSE)</f>
        <v>سایر</v>
      </c>
      <c r="O409">
        <f>VLOOKUP(درخواست[[#This Row],[کدکتاب]],کتاب[#All],3,FALSE)</f>
        <v>0</v>
      </c>
      <c r="P409">
        <f>IF(درخواست[[#This Row],[ناشر]]="هاجر",VLOOKUP(درخواست[[#This Row],[استان]],تخفیف[#All],3,FALSE),VLOOKUP(درخواست[[#This Row],[استان]],تخفیف[#All],4,FALSE))</f>
        <v>0.25</v>
      </c>
      <c r="Q409">
        <f>درخواست[[#This Row],[پشت جلد]]*(1-درخواست[[#This Row],[تخفیف]])</f>
        <v>0</v>
      </c>
      <c r="R409">
        <v>0</v>
      </c>
    </row>
    <row r="410" spans="1:18" x14ac:dyDescent="0.25">
      <c r="A410" s="24" t="s">
        <v>950</v>
      </c>
      <c r="B410" t="s">
        <v>199</v>
      </c>
      <c r="C410">
        <v>3080636158</v>
      </c>
      <c r="D410" s="21" t="str">
        <f>MID(درخواست[[#This Row],[کدمدرسه]],1,1)</f>
        <v>3</v>
      </c>
      <c r="E410" t="s">
        <v>153</v>
      </c>
      <c r="F410" t="s">
        <v>153</v>
      </c>
      <c r="G410" t="s">
        <v>200</v>
      </c>
      <c r="H41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10" t="s">
        <v>201</v>
      </c>
      <c r="J410">
        <v>9128392091</v>
      </c>
      <c r="K410">
        <v>2155602857</v>
      </c>
      <c r="L410" s="24" t="s">
        <v>2107</v>
      </c>
      <c r="M410" t="s">
        <v>24</v>
      </c>
      <c r="N410" t="str">
        <f>VLOOKUP(درخواست[[#This Row],[کدکتاب]],کتاب[#All],4,FALSE)</f>
        <v>سایر</v>
      </c>
      <c r="O410">
        <f>VLOOKUP(درخواست[[#This Row],[کدکتاب]],کتاب[#All],3,FALSE)</f>
        <v>220000</v>
      </c>
      <c r="P410">
        <f>IF(درخواست[[#This Row],[ناشر]]="هاجر",VLOOKUP(درخواست[[#This Row],[استان]],تخفیف[#All],3,FALSE),VLOOKUP(درخواست[[#This Row],[استان]],تخفیف[#All],4,FALSE))</f>
        <v>0.25</v>
      </c>
      <c r="Q410">
        <f>درخواست[[#This Row],[پشت جلد]]*(1-درخواست[[#This Row],[تخفیف]])</f>
        <v>165000</v>
      </c>
      <c r="R410">
        <v>0</v>
      </c>
    </row>
    <row r="411" spans="1:18" x14ac:dyDescent="0.25">
      <c r="A411" s="24" t="s">
        <v>951</v>
      </c>
      <c r="B411" t="s">
        <v>199</v>
      </c>
      <c r="C411">
        <v>3080636158</v>
      </c>
      <c r="D411" s="21" t="str">
        <f>MID(درخواست[[#This Row],[کدمدرسه]],1,1)</f>
        <v>3</v>
      </c>
      <c r="E411" t="s">
        <v>153</v>
      </c>
      <c r="F411" t="s">
        <v>153</v>
      </c>
      <c r="G411" t="s">
        <v>200</v>
      </c>
      <c r="H41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11" t="s">
        <v>201</v>
      </c>
      <c r="J411">
        <v>9128392091</v>
      </c>
      <c r="K411">
        <v>2155602857</v>
      </c>
      <c r="L411" s="24" t="s">
        <v>2108</v>
      </c>
      <c r="M411" t="s">
        <v>25</v>
      </c>
      <c r="N411" t="str">
        <f>VLOOKUP(درخواست[[#This Row],[کدکتاب]],کتاب[#All],4,FALSE)</f>
        <v>سایر</v>
      </c>
      <c r="O411">
        <f>VLOOKUP(درخواست[[#This Row],[کدکتاب]],کتاب[#All],3,FALSE)</f>
        <v>1400000</v>
      </c>
      <c r="P411">
        <f>IF(درخواست[[#This Row],[ناشر]]="هاجر",VLOOKUP(درخواست[[#This Row],[استان]],تخفیف[#All],3,FALSE),VLOOKUP(درخواست[[#This Row],[استان]],تخفیف[#All],4,FALSE))</f>
        <v>0.25</v>
      </c>
      <c r="Q411">
        <f>درخواست[[#This Row],[پشت جلد]]*(1-درخواست[[#This Row],[تخفیف]])</f>
        <v>1050000</v>
      </c>
      <c r="R411">
        <v>0</v>
      </c>
    </row>
    <row r="412" spans="1:18" x14ac:dyDescent="0.25">
      <c r="A412" s="24" t="s">
        <v>952</v>
      </c>
      <c r="B412" t="s">
        <v>199</v>
      </c>
      <c r="C412">
        <v>3080636158</v>
      </c>
      <c r="D412" s="21" t="str">
        <f>MID(درخواست[[#This Row],[کدمدرسه]],1,1)</f>
        <v>3</v>
      </c>
      <c r="E412" t="s">
        <v>153</v>
      </c>
      <c r="F412" t="s">
        <v>153</v>
      </c>
      <c r="G412" t="s">
        <v>200</v>
      </c>
      <c r="H41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12" t="s">
        <v>201</v>
      </c>
      <c r="J412">
        <v>9128392091</v>
      </c>
      <c r="K412">
        <v>2155602857</v>
      </c>
      <c r="L412" s="24" t="s">
        <v>2109</v>
      </c>
      <c r="M412" t="s">
        <v>26</v>
      </c>
      <c r="N412" t="str">
        <f>VLOOKUP(درخواست[[#This Row],[کدکتاب]],کتاب[#All],4,FALSE)</f>
        <v>سایر</v>
      </c>
      <c r="O412">
        <f>VLOOKUP(درخواست[[#This Row],[کدکتاب]],کتاب[#All],3,FALSE)</f>
        <v>170000</v>
      </c>
      <c r="P412">
        <f>IF(درخواست[[#This Row],[ناشر]]="هاجر",VLOOKUP(درخواست[[#This Row],[استان]],تخفیف[#All],3,FALSE),VLOOKUP(درخواست[[#This Row],[استان]],تخفیف[#All],4,FALSE))</f>
        <v>0.25</v>
      </c>
      <c r="Q412">
        <f>درخواست[[#This Row],[پشت جلد]]*(1-درخواست[[#This Row],[تخفیف]])</f>
        <v>127500</v>
      </c>
      <c r="R412">
        <v>0</v>
      </c>
    </row>
    <row r="413" spans="1:18" x14ac:dyDescent="0.25">
      <c r="A413" s="24" t="s">
        <v>953</v>
      </c>
      <c r="B413" t="s">
        <v>199</v>
      </c>
      <c r="C413">
        <v>3080636158</v>
      </c>
      <c r="D413" s="21" t="str">
        <f>MID(درخواست[[#This Row],[کدمدرسه]],1,1)</f>
        <v>3</v>
      </c>
      <c r="E413" t="s">
        <v>153</v>
      </c>
      <c r="F413" t="s">
        <v>153</v>
      </c>
      <c r="G413" t="s">
        <v>200</v>
      </c>
      <c r="H41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13" t="s">
        <v>201</v>
      </c>
      <c r="J413">
        <v>9128392091</v>
      </c>
      <c r="K413">
        <v>2155602857</v>
      </c>
      <c r="L413" s="24" t="s">
        <v>2111</v>
      </c>
      <c r="M413" t="s">
        <v>27</v>
      </c>
      <c r="N413" t="str">
        <f>VLOOKUP(درخواست[[#This Row],[کدکتاب]],کتاب[#All],4,FALSE)</f>
        <v>سایر</v>
      </c>
      <c r="O413">
        <f>VLOOKUP(درخواست[[#This Row],[کدکتاب]],کتاب[#All],3,FALSE)</f>
        <v>2100000</v>
      </c>
      <c r="P413">
        <f>IF(درخواست[[#This Row],[ناشر]]="هاجر",VLOOKUP(درخواست[[#This Row],[استان]],تخفیف[#All],3,FALSE),VLOOKUP(درخواست[[#This Row],[استان]],تخفیف[#All],4,FALSE))</f>
        <v>0.25</v>
      </c>
      <c r="Q413">
        <f>درخواست[[#This Row],[پشت جلد]]*(1-درخواست[[#This Row],[تخفیف]])</f>
        <v>1575000</v>
      </c>
      <c r="R413">
        <v>0</v>
      </c>
    </row>
    <row r="414" spans="1:18" x14ac:dyDescent="0.25">
      <c r="A414" s="24" t="s">
        <v>954</v>
      </c>
      <c r="B414" t="s">
        <v>199</v>
      </c>
      <c r="C414">
        <v>3080636158</v>
      </c>
      <c r="D414" s="21" t="str">
        <f>MID(درخواست[[#This Row],[کدمدرسه]],1,1)</f>
        <v>3</v>
      </c>
      <c r="E414" t="s">
        <v>153</v>
      </c>
      <c r="F414" t="s">
        <v>153</v>
      </c>
      <c r="G414" t="s">
        <v>200</v>
      </c>
      <c r="H41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14" t="s">
        <v>201</v>
      </c>
      <c r="J414">
        <v>9128392091</v>
      </c>
      <c r="K414">
        <v>2155602857</v>
      </c>
      <c r="L414" s="24" t="s">
        <v>2116</v>
      </c>
      <c r="M414" t="s">
        <v>28</v>
      </c>
      <c r="N414" t="str">
        <f>VLOOKUP(درخواست[[#This Row],[کدکتاب]],کتاب[#All],4,FALSE)</f>
        <v>سایر</v>
      </c>
      <c r="O414">
        <f>VLOOKUP(درخواست[[#This Row],[کدکتاب]],کتاب[#All],3,FALSE)</f>
        <v>200000</v>
      </c>
      <c r="P414">
        <f>IF(درخواست[[#This Row],[ناشر]]="هاجر",VLOOKUP(درخواست[[#This Row],[استان]],تخفیف[#All],3,FALSE),VLOOKUP(درخواست[[#This Row],[استان]],تخفیف[#All],4,FALSE))</f>
        <v>0.25</v>
      </c>
      <c r="Q414">
        <f>درخواست[[#This Row],[پشت جلد]]*(1-درخواست[[#This Row],[تخفیف]])</f>
        <v>150000</v>
      </c>
      <c r="R414">
        <v>1</v>
      </c>
    </row>
    <row r="415" spans="1:18" x14ac:dyDescent="0.25">
      <c r="A415" s="24" t="s">
        <v>955</v>
      </c>
      <c r="B415" t="s">
        <v>199</v>
      </c>
      <c r="C415">
        <v>3080636158</v>
      </c>
      <c r="D415" s="21" t="str">
        <f>MID(درخواست[[#This Row],[کدمدرسه]],1,1)</f>
        <v>3</v>
      </c>
      <c r="E415" t="s">
        <v>153</v>
      </c>
      <c r="F415" t="s">
        <v>153</v>
      </c>
      <c r="G415" t="s">
        <v>200</v>
      </c>
      <c r="H41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15" t="s">
        <v>201</v>
      </c>
      <c r="J415">
        <v>9128392091</v>
      </c>
      <c r="K415">
        <v>2155602857</v>
      </c>
      <c r="L415" s="24" t="s">
        <v>2112</v>
      </c>
      <c r="M415" t="s">
        <v>29</v>
      </c>
      <c r="N415" t="str">
        <f>VLOOKUP(درخواست[[#This Row],[کدکتاب]],کتاب[#All],4,FALSE)</f>
        <v>سایر</v>
      </c>
      <c r="O415">
        <f>VLOOKUP(درخواست[[#This Row],[کدکتاب]],کتاب[#All],3,FALSE)</f>
        <v>60000</v>
      </c>
      <c r="P415">
        <f>IF(درخواست[[#This Row],[ناشر]]="هاجر",VLOOKUP(درخواست[[#This Row],[استان]],تخفیف[#All],3,FALSE),VLOOKUP(درخواست[[#This Row],[استان]],تخفیف[#All],4,FALSE))</f>
        <v>0.25</v>
      </c>
      <c r="Q415">
        <f>درخواست[[#This Row],[پشت جلد]]*(1-درخواست[[#This Row],[تخفیف]])</f>
        <v>45000</v>
      </c>
      <c r="R415">
        <v>0</v>
      </c>
    </row>
    <row r="416" spans="1:18" x14ac:dyDescent="0.25">
      <c r="A416" s="24" t="s">
        <v>956</v>
      </c>
      <c r="B416" t="s">
        <v>199</v>
      </c>
      <c r="C416">
        <v>3080636158</v>
      </c>
      <c r="D416" s="21" t="str">
        <f>MID(درخواست[[#This Row],[کدمدرسه]],1,1)</f>
        <v>3</v>
      </c>
      <c r="E416" t="s">
        <v>153</v>
      </c>
      <c r="F416" t="s">
        <v>153</v>
      </c>
      <c r="G416" t="s">
        <v>200</v>
      </c>
      <c r="H41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16" t="s">
        <v>201</v>
      </c>
      <c r="J416">
        <v>9128392091</v>
      </c>
      <c r="K416">
        <v>2155602857</v>
      </c>
      <c r="L416" s="24" t="s">
        <v>2113</v>
      </c>
      <c r="M416" t="s">
        <v>30</v>
      </c>
      <c r="N416" t="str">
        <f>VLOOKUP(درخواست[[#This Row],[کدکتاب]],کتاب[#All],4,FALSE)</f>
        <v>سایر</v>
      </c>
      <c r="O416">
        <f>VLOOKUP(درخواست[[#This Row],[کدکتاب]],کتاب[#All],3,FALSE)</f>
        <v>350000</v>
      </c>
      <c r="P416">
        <f>IF(درخواست[[#This Row],[ناشر]]="هاجر",VLOOKUP(درخواست[[#This Row],[استان]],تخفیف[#All],3,FALSE),VLOOKUP(درخواست[[#This Row],[استان]],تخفیف[#All],4,FALSE))</f>
        <v>0.25</v>
      </c>
      <c r="Q416">
        <f>درخواست[[#This Row],[پشت جلد]]*(1-درخواست[[#This Row],[تخفیف]])</f>
        <v>262500</v>
      </c>
      <c r="R416">
        <v>0</v>
      </c>
    </row>
    <row r="417" spans="1:18" x14ac:dyDescent="0.25">
      <c r="A417" s="24" t="s">
        <v>957</v>
      </c>
      <c r="B417" t="s">
        <v>199</v>
      </c>
      <c r="C417">
        <v>3080636158</v>
      </c>
      <c r="D417" s="21" t="str">
        <f>MID(درخواست[[#This Row],[کدمدرسه]],1,1)</f>
        <v>3</v>
      </c>
      <c r="E417" t="s">
        <v>153</v>
      </c>
      <c r="F417" t="s">
        <v>153</v>
      </c>
      <c r="G417" t="s">
        <v>200</v>
      </c>
      <c r="H41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17" t="s">
        <v>201</v>
      </c>
      <c r="J417">
        <v>9128392091</v>
      </c>
      <c r="K417">
        <v>2155602857</v>
      </c>
      <c r="L417" s="24" t="s">
        <v>2114</v>
      </c>
      <c r="M417" t="s">
        <v>31</v>
      </c>
      <c r="N417" t="str">
        <f>VLOOKUP(درخواست[[#This Row],[کدکتاب]],کتاب[#All],4,FALSE)</f>
        <v>سایر</v>
      </c>
      <c r="O417">
        <f>VLOOKUP(درخواست[[#This Row],[کدکتاب]],کتاب[#All],3,FALSE)</f>
        <v>0</v>
      </c>
      <c r="P417">
        <f>IF(درخواست[[#This Row],[ناشر]]="هاجر",VLOOKUP(درخواست[[#This Row],[استان]],تخفیف[#All],3,FALSE),VLOOKUP(درخواست[[#This Row],[استان]],تخفیف[#All],4,FALSE))</f>
        <v>0.25</v>
      </c>
      <c r="Q417">
        <f>درخواست[[#This Row],[پشت جلد]]*(1-درخواست[[#This Row],[تخفیف]])</f>
        <v>0</v>
      </c>
      <c r="R417">
        <v>0</v>
      </c>
    </row>
    <row r="418" spans="1:18" x14ac:dyDescent="0.25">
      <c r="A418" s="24" t="s">
        <v>958</v>
      </c>
      <c r="B418" t="s">
        <v>199</v>
      </c>
      <c r="C418">
        <v>3080636158</v>
      </c>
      <c r="D418" s="21" t="str">
        <f>MID(درخواست[[#This Row],[کدمدرسه]],1,1)</f>
        <v>3</v>
      </c>
      <c r="E418" t="s">
        <v>153</v>
      </c>
      <c r="F418" t="s">
        <v>153</v>
      </c>
      <c r="G418" t="s">
        <v>200</v>
      </c>
      <c r="H41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18" t="s">
        <v>201</v>
      </c>
      <c r="J418">
        <v>9128392091</v>
      </c>
      <c r="K418">
        <v>2155602857</v>
      </c>
      <c r="L418" s="24" t="s">
        <v>2115</v>
      </c>
      <c r="M418" t="s">
        <v>32</v>
      </c>
      <c r="N418" t="str">
        <f>VLOOKUP(درخواست[[#This Row],[کدکتاب]],کتاب[#All],4,FALSE)</f>
        <v>سایر</v>
      </c>
      <c r="O418">
        <f>VLOOKUP(درخواست[[#This Row],[کدکتاب]],کتاب[#All],3,FALSE)</f>
        <v>250000</v>
      </c>
      <c r="P418">
        <f>IF(درخواست[[#This Row],[ناشر]]="هاجر",VLOOKUP(درخواست[[#This Row],[استان]],تخفیف[#All],3,FALSE),VLOOKUP(درخواست[[#This Row],[استان]],تخفیف[#All],4,FALSE))</f>
        <v>0.25</v>
      </c>
      <c r="Q418">
        <f>درخواست[[#This Row],[پشت جلد]]*(1-درخواست[[#This Row],[تخفیف]])</f>
        <v>187500</v>
      </c>
      <c r="R418">
        <v>0</v>
      </c>
    </row>
    <row r="419" spans="1:18" x14ac:dyDescent="0.25">
      <c r="A419" s="24" t="s">
        <v>959</v>
      </c>
      <c r="B419" t="s">
        <v>199</v>
      </c>
      <c r="C419">
        <v>3080636158</v>
      </c>
      <c r="D419" s="21" t="str">
        <f>MID(درخواست[[#This Row],[کدمدرسه]],1,1)</f>
        <v>3</v>
      </c>
      <c r="E419" t="s">
        <v>153</v>
      </c>
      <c r="F419" t="s">
        <v>153</v>
      </c>
      <c r="G419" t="s">
        <v>200</v>
      </c>
      <c r="H41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19" t="s">
        <v>201</v>
      </c>
      <c r="J419">
        <v>9128392091</v>
      </c>
      <c r="K419">
        <v>2155602857</v>
      </c>
      <c r="L419" s="24" t="s">
        <v>2117</v>
      </c>
      <c r="M419" t="s">
        <v>33</v>
      </c>
      <c r="N419" t="str">
        <f>VLOOKUP(درخواست[[#This Row],[کدکتاب]],کتاب[#All],4,FALSE)</f>
        <v>سایر</v>
      </c>
      <c r="O419">
        <f>VLOOKUP(درخواست[[#This Row],[کدکتاب]],کتاب[#All],3,FALSE)</f>
        <v>220000</v>
      </c>
      <c r="P419">
        <f>IF(درخواست[[#This Row],[ناشر]]="هاجر",VLOOKUP(درخواست[[#This Row],[استان]],تخفیف[#All],3,FALSE),VLOOKUP(درخواست[[#This Row],[استان]],تخفیف[#All],4,FALSE))</f>
        <v>0.25</v>
      </c>
      <c r="Q419">
        <f>درخواست[[#This Row],[پشت جلد]]*(1-درخواست[[#This Row],[تخفیف]])</f>
        <v>165000</v>
      </c>
      <c r="R419">
        <v>0</v>
      </c>
    </row>
    <row r="420" spans="1:18" x14ac:dyDescent="0.25">
      <c r="A420" s="24" t="s">
        <v>960</v>
      </c>
      <c r="B420" t="s">
        <v>199</v>
      </c>
      <c r="C420">
        <v>3080636158</v>
      </c>
      <c r="D420" s="21" t="str">
        <f>MID(درخواست[[#This Row],[کدمدرسه]],1,1)</f>
        <v>3</v>
      </c>
      <c r="E420" t="s">
        <v>153</v>
      </c>
      <c r="F420" t="s">
        <v>153</v>
      </c>
      <c r="G420" t="s">
        <v>200</v>
      </c>
      <c r="H42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20" t="s">
        <v>201</v>
      </c>
      <c r="J420">
        <v>9128392091</v>
      </c>
      <c r="K420">
        <v>2155602857</v>
      </c>
      <c r="L420" s="24" t="s">
        <v>2118</v>
      </c>
      <c r="M420" t="s">
        <v>34</v>
      </c>
      <c r="N420" t="str">
        <f>VLOOKUP(درخواست[[#This Row],[کدکتاب]],کتاب[#All],4,FALSE)</f>
        <v>سایر</v>
      </c>
      <c r="O420">
        <f>VLOOKUP(درخواست[[#This Row],[کدکتاب]],کتاب[#All],3,FALSE)</f>
        <v>0</v>
      </c>
      <c r="P420">
        <f>IF(درخواست[[#This Row],[ناشر]]="هاجر",VLOOKUP(درخواست[[#This Row],[استان]],تخفیف[#All],3,FALSE),VLOOKUP(درخواست[[#This Row],[استان]],تخفیف[#All],4,FALSE))</f>
        <v>0.25</v>
      </c>
      <c r="Q420">
        <f>درخواست[[#This Row],[پشت جلد]]*(1-درخواست[[#This Row],[تخفیف]])</f>
        <v>0</v>
      </c>
      <c r="R420">
        <v>0</v>
      </c>
    </row>
    <row r="421" spans="1:18" x14ac:dyDescent="0.25">
      <c r="A421" s="24" t="s">
        <v>961</v>
      </c>
      <c r="B421" t="s">
        <v>199</v>
      </c>
      <c r="C421">
        <v>3080636158</v>
      </c>
      <c r="D421" s="21" t="str">
        <f>MID(درخواست[[#This Row],[کدمدرسه]],1,1)</f>
        <v>3</v>
      </c>
      <c r="E421" t="s">
        <v>153</v>
      </c>
      <c r="F421" t="s">
        <v>153</v>
      </c>
      <c r="G421" t="s">
        <v>200</v>
      </c>
      <c r="H42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21" t="s">
        <v>201</v>
      </c>
      <c r="J421">
        <v>9128392091</v>
      </c>
      <c r="K421">
        <v>2155602857</v>
      </c>
      <c r="L421" s="24" t="s">
        <v>2119</v>
      </c>
      <c r="M421" t="s">
        <v>35</v>
      </c>
      <c r="N421" t="str">
        <f>VLOOKUP(درخواست[[#This Row],[کدکتاب]],کتاب[#All],4,FALSE)</f>
        <v>سایر</v>
      </c>
      <c r="O421">
        <f>VLOOKUP(درخواست[[#This Row],[کدکتاب]],کتاب[#All],3,FALSE)</f>
        <v>0</v>
      </c>
      <c r="P421">
        <f>IF(درخواست[[#This Row],[ناشر]]="هاجر",VLOOKUP(درخواست[[#This Row],[استان]],تخفیف[#All],3,FALSE),VLOOKUP(درخواست[[#This Row],[استان]],تخفیف[#All],4,FALSE))</f>
        <v>0.25</v>
      </c>
      <c r="Q421">
        <f>درخواست[[#This Row],[پشت جلد]]*(1-درخواست[[#This Row],[تخفیف]])</f>
        <v>0</v>
      </c>
      <c r="R421">
        <v>0</v>
      </c>
    </row>
    <row r="422" spans="1:18" x14ac:dyDescent="0.25">
      <c r="A422" s="24" t="s">
        <v>962</v>
      </c>
      <c r="B422" t="s">
        <v>199</v>
      </c>
      <c r="C422">
        <v>3080636158</v>
      </c>
      <c r="D422" s="21" t="str">
        <f>MID(درخواست[[#This Row],[کدمدرسه]],1,1)</f>
        <v>3</v>
      </c>
      <c r="E422" t="s">
        <v>153</v>
      </c>
      <c r="F422" t="s">
        <v>153</v>
      </c>
      <c r="G422" t="s">
        <v>200</v>
      </c>
      <c r="H42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22" t="s">
        <v>201</v>
      </c>
      <c r="J422">
        <v>9128392091</v>
      </c>
      <c r="K422">
        <v>2155602857</v>
      </c>
      <c r="L422" s="24" t="s">
        <v>2120</v>
      </c>
      <c r="M422" t="s">
        <v>36</v>
      </c>
      <c r="N422" t="str">
        <f>VLOOKUP(درخواست[[#This Row],[کدکتاب]],کتاب[#All],4,FALSE)</f>
        <v>سایر</v>
      </c>
      <c r="O422">
        <f>VLOOKUP(درخواست[[#This Row],[کدکتاب]],کتاب[#All],3,FALSE)</f>
        <v>320000</v>
      </c>
      <c r="P422">
        <f>IF(درخواست[[#This Row],[ناشر]]="هاجر",VLOOKUP(درخواست[[#This Row],[استان]],تخفیف[#All],3,FALSE),VLOOKUP(درخواست[[#This Row],[استان]],تخفیف[#All],4,FALSE))</f>
        <v>0.25</v>
      </c>
      <c r="Q422">
        <f>درخواست[[#This Row],[پشت جلد]]*(1-درخواست[[#This Row],[تخفیف]])</f>
        <v>240000</v>
      </c>
      <c r="R422">
        <v>0</v>
      </c>
    </row>
    <row r="423" spans="1:18" x14ac:dyDescent="0.25">
      <c r="A423" s="24" t="s">
        <v>963</v>
      </c>
      <c r="B423" t="s">
        <v>199</v>
      </c>
      <c r="C423">
        <v>3080636158</v>
      </c>
      <c r="D423" s="21" t="str">
        <f>MID(درخواست[[#This Row],[کدمدرسه]],1,1)</f>
        <v>3</v>
      </c>
      <c r="E423" t="s">
        <v>153</v>
      </c>
      <c r="F423" t="s">
        <v>153</v>
      </c>
      <c r="G423" t="s">
        <v>200</v>
      </c>
      <c r="H42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23" t="s">
        <v>201</v>
      </c>
      <c r="J423">
        <v>9128392091</v>
      </c>
      <c r="K423">
        <v>2155602857</v>
      </c>
      <c r="L423" s="24" t="s">
        <v>2121</v>
      </c>
      <c r="M423" t="s">
        <v>37</v>
      </c>
      <c r="N423" t="str">
        <f>VLOOKUP(درخواست[[#This Row],[کدکتاب]],کتاب[#All],4,FALSE)</f>
        <v>سایر</v>
      </c>
      <c r="O423">
        <f>VLOOKUP(درخواست[[#This Row],[کدکتاب]],کتاب[#All],3,FALSE)</f>
        <v>220000</v>
      </c>
      <c r="P423">
        <f>IF(درخواست[[#This Row],[ناشر]]="هاجر",VLOOKUP(درخواست[[#This Row],[استان]],تخفیف[#All],3,FALSE),VLOOKUP(درخواست[[#This Row],[استان]],تخفیف[#All],4,FALSE))</f>
        <v>0.25</v>
      </c>
      <c r="Q423">
        <f>درخواست[[#This Row],[پشت جلد]]*(1-درخواست[[#This Row],[تخفیف]])</f>
        <v>165000</v>
      </c>
      <c r="R423">
        <v>0</v>
      </c>
    </row>
    <row r="424" spans="1:18" x14ac:dyDescent="0.25">
      <c r="A424" s="24" t="s">
        <v>964</v>
      </c>
      <c r="B424" t="s">
        <v>199</v>
      </c>
      <c r="C424">
        <v>3080636158</v>
      </c>
      <c r="D424" s="21" t="str">
        <f>MID(درخواست[[#This Row],[کدمدرسه]],1,1)</f>
        <v>3</v>
      </c>
      <c r="E424" t="s">
        <v>153</v>
      </c>
      <c r="F424" t="s">
        <v>153</v>
      </c>
      <c r="G424" t="s">
        <v>200</v>
      </c>
      <c r="H42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24" t="s">
        <v>201</v>
      </c>
      <c r="J424">
        <v>9128392091</v>
      </c>
      <c r="K424">
        <v>2155602857</v>
      </c>
      <c r="L424" s="24" t="s">
        <v>2151</v>
      </c>
      <c r="M424" t="s">
        <v>38</v>
      </c>
      <c r="N424" t="str">
        <f>VLOOKUP(درخواست[[#This Row],[کدکتاب]],کتاب[#All],4,FALSE)</f>
        <v>سایر</v>
      </c>
      <c r="O424">
        <f>VLOOKUP(درخواست[[#This Row],[کدکتاب]],کتاب[#All],3,FALSE)</f>
        <v>300000</v>
      </c>
      <c r="P424">
        <f>IF(درخواست[[#This Row],[ناشر]]="هاجر",VLOOKUP(درخواست[[#This Row],[استان]],تخفیف[#All],3,FALSE),VLOOKUP(درخواست[[#This Row],[استان]],تخفیف[#All],4,FALSE))</f>
        <v>0.25</v>
      </c>
      <c r="Q424">
        <f>درخواست[[#This Row],[پشت جلد]]*(1-درخواست[[#This Row],[تخفیف]])</f>
        <v>225000</v>
      </c>
      <c r="R424">
        <v>0</v>
      </c>
    </row>
    <row r="425" spans="1:18" x14ac:dyDescent="0.25">
      <c r="A425" s="24" t="s">
        <v>965</v>
      </c>
      <c r="B425" t="s">
        <v>199</v>
      </c>
      <c r="C425">
        <v>3080636158</v>
      </c>
      <c r="D425" s="21" t="str">
        <f>MID(درخواست[[#This Row],[کدمدرسه]],1,1)</f>
        <v>3</v>
      </c>
      <c r="E425" t="s">
        <v>153</v>
      </c>
      <c r="F425" t="s">
        <v>153</v>
      </c>
      <c r="G425" t="s">
        <v>200</v>
      </c>
      <c r="H42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25" t="s">
        <v>201</v>
      </c>
      <c r="J425">
        <v>9128392091</v>
      </c>
      <c r="K425">
        <v>2155602857</v>
      </c>
      <c r="L425" s="24" t="s">
        <v>2122</v>
      </c>
      <c r="M425" t="s">
        <v>39</v>
      </c>
      <c r="N425" t="str">
        <f>VLOOKUP(درخواست[[#This Row],[کدکتاب]],کتاب[#All],4,FALSE)</f>
        <v>سایر</v>
      </c>
      <c r="O425">
        <f>VLOOKUP(درخواست[[#This Row],[کدکتاب]],کتاب[#All],3,FALSE)</f>
        <v>400000</v>
      </c>
      <c r="P425">
        <f>IF(درخواست[[#This Row],[ناشر]]="هاجر",VLOOKUP(درخواست[[#This Row],[استان]],تخفیف[#All],3,FALSE),VLOOKUP(درخواست[[#This Row],[استان]],تخفیف[#All],4,FALSE))</f>
        <v>0.25</v>
      </c>
      <c r="Q425">
        <f>درخواست[[#This Row],[پشت جلد]]*(1-درخواست[[#This Row],[تخفیف]])</f>
        <v>300000</v>
      </c>
      <c r="R425">
        <v>0</v>
      </c>
    </row>
    <row r="426" spans="1:18" x14ac:dyDescent="0.25">
      <c r="A426" s="24" t="s">
        <v>966</v>
      </c>
      <c r="B426" t="s">
        <v>199</v>
      </c>
      <c r="C426">
        <v>3080636158</v>
      </c>
      <c r="D426" s="21" t="str">
        <f>MID(درخواست[[#This Row],[کدمدرسه]],1,1)</f>
        <v>3</v>
      </c>
      <c r="E426" t="s">
        <v>153</v>
      </c>
      <c r="F426" t="s">
        <v>153</v>
      </c>
      <c r="G426" t="s">
        <v>200</v>
      </c>
      <c r="H42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26" t="s">
        <v>201</v>
      </c>
      <c r="J426">
        <v>9128392091</v>
      </c>
      <c r="K426">
        <v>2155602857</v>
      </c>
      <c r="L426" s="24" t="s">
        <v>2123</v>
      </c>
      <c r="M426" t="s">
        <v>40</v>
      </c>
      <c r="N426" t="str">
        <f>VLOOKUP(درخواست[[#This Row],[کدکتاب]],کتاب[#All],4,FALSE)</f>
        <v>سایر</v>
      </c>
      <c r="O426">
        <f>VLOOKUP(درخواست[[#This Row],[کدکتاب]],کتاب[#All],3,FALSE)</f>
        <v>0</v>
      </c>
      <c r="P426">
        <f>IF(درخواست[[#This Row],[ناشر]]="هاجر",VLOOKUP(درخواست[[#This Row],[استان]],تخفیف[#All],3,FALSE),VLOOKUP(درخواست[[#This Row],[استان]],تخفیف[#All],4,FALSE))</f>
        <v>0.25</v>
      </c>
      <c r="Q426">
        <f>درخواست[[#This Row],[پشت جلد]]*(1-درخواست[[#This Row],[تخفیف]])</f>
        <v>0</v>
      </c>
      <c r="R426">
        <v>0</v>
      </c>
    </row>
    <row r="427" spans="1:18" x14ac:dyDescent="0.25">
      <c r="A427" s="24" t="s">
        <v>967</v>
      </c>
      <c r="B427" t="s">
        <v>199</v>
      </c>
      <c r="C427">
        <v>3080636158</v>
      </c>
      <c r="D427" s="21" t="str">
        <f>MID(درخواست[[#This Row],[کدمدرسه]],1,1)</f>
        <v>3</v>
      </c>
      <c r="E427" t="s">
        <v>153</v>
      </c>
      <c r="F427" t="s">
        <v>153</v>
      </c>
      <c r="G427" t="s">
        <v>200</v>
      </c>
      <c r="H42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27" t="s">
        <v>201</v>
      </c>
      <c r="J427">
        <v>9128392091</v>
      </c>
      <c r="K427">
        <v>2155602857</v>
      </c>
      <c r="L427" s="24" t="s">
        <v>2124</v>
      </c>
      <c r="M427" t="s">
        <v>41</v>
      </c>
      <c r="N427" t="str">
        <f>VLOOKUP(درخواست[[#This Row],[کدکتاب]],کتاب[#All],4,FALSE)</f>
        <v>سایر</v>
      </c>
      <c r="O427">
        <f>VLOOKUP(درخواست[[#This Row],[کدکتاب]],کتاب[#All],3,FALSE)</f>
        <v>390000</v>
      </c>
      <c r="P427">
        <f>IF(درخواست[[#This Row],[ناشر]]="هاجر",VLOOKUP(درخواست[[#This Row],[استان]],تخفیف[#All],3,FALSE),VLOOKUP(درخواست[[#This Row],[استان]],تخفیف[#All],4,FALSE))</f>
        <v>0.25</v>
      </c>
      <c r="Q427">
        <f>درخواست[[#This Row],[پشت جلد]]*(1-درخواست[[#This Row],[تخفیف]])</f>
        <v>292500</v>
      </c>
      <c r="R427">
        <v>0</v>
      </c>
    </row>
    <row r="428" spans="1:18" x14ac:dyDescent="0.25">
      <c r="A428" s="24" t="s">
        <v>968</v>
      </c>
      <c r="B428" t="s">
        <v>199</v>
      </c>
      <c r="C428">
        <v>3080636158</v>
      </c>
      <c r="D428" s="21" t="str">
        <f>MID(درخواست[[#This Row],[کدمدرسه]],1,1)</f>
        <v>3</v>
      </c>
      <c r="E428" t="s">
        <v>153</v>
      </c>
      <c r="F428" t="s">
        <v>153</v>
      </c>
      <c r="G428" t="s">
        <v>200</v>
      </c>
      <c r="H42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28" t="s">
        <v>201</v>
      </c>
      <c r="J428">
        <v>9128392091</v>
      </c>
      <c r="K428">
        <v>2155602857</v>
      </c>
      <c r="L428" s="24" t="s">
        <v>2214</v>
      </c>
      <c r="M428" t="s">
        <v>42</v>
      </c>
      <c r="N428" t="str">
        <f>VLOOKUP(درخواست[[#This Row],[کدکتاب]],کتاب[#All],4,FALSE)</f>
        <v>سایر</v>
      </c>
      <c r="O428">
        <f>VLOOKUP(درخواست[[#This Row],[کدکتاب]],کتاب[#All],3,FALSE)</f>
        <v>2870000</v>
      </c>
      <c r="P428">
        <f>IF(درخواست[[#This Row],[ناشر]]="هاجر",VLOOKUP(درخواست[[#This Row],[استان]],تخفیف[#All],3,FALSE),VLOOKUP(درخواست[[#This Row],[استان]],تخفیف[#All],4,FALSE))</f>
        <v>0.25</v>
      </c>
      <c r="Q428">
        <f>درخواست[[#This Row],[پشت جلد]]*(1-درخواست[[#This Row],[تخفیف]])</f>
        <v>2152500</v>
      </c>
      <c r="R428">
        <v>1</v>
      </c>
    </row>
    <row r="429" spans="1:18" x14ac:dyDescent="0.25">
      <c r="A429" s="24" t="s">
        <v>969</v>
      </c>
      <c r="B429" t="s">
        <v>199</v>
      </c>
      <c r="C429">
        <v>3080636158</v>
      </c>
      <c r="D429" s="21" t="str">
        <f>MID(درخواست[[#This Row],[کدمدرسه]],1,1)</f>
        <v>3</v>
      </c>
      <c r="E429" t="s">
        <v>153</v>
      </c>
      <c r="F429" t="s">
        <v>153</v>
      </c>
      <c r="G429" t="s">
        <v>200</v>
      </c>
      <c r="H42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29" t="s">
        <v>201</v>
      </c>
      <c r="J429">
        <v>9128392091</v>
      </c>
      <c r="K429">
        <v>2155602857</v>
      </c>
      <c r="L429" s="24" t="s">
        <v>2129</v>
      </c>
      <c r="M429" t="s">
        <v>43</v>
      </c>
      <c r="N429" t="str">
        <f>VLOOKUP(درخواست[[#This Row],[کدکتاب]],کتاب[#All],4,FALSE)</f>
        <v>سایر</v>
      </c>
      <c r="O429">
        <f>VLOOKUP(درخواست[[#This Row],[کدکتاب]],کتاب[#All],3,FALSE)</f>
        <v>115000</v>
      </c>
      <c r="P429">
        <f>IF(درخواست[[#This Row],[ناشر]]="هاجر",VLOOKUP(درخواست[[#This Row],[استان]],تخفیف[#All],3,FALSE),VLOOKUP(درخواست[[#This Row],[استان]],تخفیف[#All],4,FALSE))</f>
        <v>0.25</v>
      </c>
      <c r="Q429">
        <f>درخواست[[#This Row],[پشت جلد]]*(1-درخواست[[#This Row],[تخفیف]])</f>
        <v>86250</v>
      </c>
      <c r="R429">
        <v>0</v>
      </c>
    </row>
    <row r="430" spans="1:18" x14ac:dyDescent="0.25">
      <c r="A430" s="24" t="s">
        <v>970</v>
      </c>
      <c r="B430" t="s">
        <v>199</v>
      </c>
      <c r="C430">
        <v>3080636158</v>
      </c>
      <c r="D430" s="21" t="str">
        <f>MID(درخواست[[#This Row],[کدمدرسه]],1,1)</f>
        <v>3</v>
      </c>
      <c r="E430" t="s">
        <v>153</v>
      </c>
      <c r="F430" t="s">
        <v>153</v>
      </c>
      <c r="G430" t="s">
        <v>200</v>
      </c>
      <c r="H43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30" t="s">
        <v>201</v>
      </c>
      <c r="J430">
        <v>9128392091</v>
      </c>
      <c r="K430">
        <v>2155602857</v>
      </c>
      <c r="L430" s="24" t="s">
        <v>2130</v>
      </c>
      <c r="M430" t="s">
        <v>44</v>
      </c>
      <c r="N430" t="str">
        <f>VLOOKUP(درخواست[[#This Row],[کدکتاب]],کتاب[#All],4,FALSE)</f>
        <v>سایر</v>
      </c>
      <c r="O430">
        <f>VLOOKUP(درخواست[[#This Row],[کدکتاب]],کتاب[#All],3,FALSE)</f>
        <v>80000</v>
      </c>
      <c r="P430">
        <f>IF(درخواست[[#This Row],[ناشر]]="هاجر",VLOOKUP(درخواست[[#This Row],[استان]],تخفیف[#All],3,FALSE),VLOOKUP(درخواست[[#This Row],[استان]],تخفیف[#All],4,FALSE))</f>
        <v>0.25</v>
      </c>
      <c r="Q430">
        <f>درخواست[[#This Row],[پشت جلد]]*(1-درخواست[[#This Row],[تخفیف]])</f>
        <v>60000</v>
      </c>
      <c r="R430">
        <v>0</v>
      </c>
    </row>
    <row r="431" spans="1:18" x14ac:dyDescent="0.25">
      <c r="A431" s="24" t="s">
        <v>971</v>
      </c>
      <c r="B431" t="s">
        <v>199</v>
      </c>
      <c r="C431">
        <v>3080636158</v>
      </c>
      <c r="D431" s="21" t="str">
        <f>MID(درخواست[[#This Row],[کدمدرسه]],1,1)</f>
        <v>3</v>
      </c>
      <c r="E431" t="s">
        <v>153</v>
      </c>
      <c r="F431" t="s">
        <v>153</v>
      </c>
      <c r="G431" t="s">
        <v>200</v>
      </c>
      <c r="H43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31" t="s">
        <v>201</v>
      </c>
      <c r="J431">
        <v>9128392091</v>
      </c>
      <c r="K431">
        <v>2155602857</v>
      </c>
      <c r="L431" s="24" t="s">
        <v>2131</v>
      </c>
      <c r="M431" t="s">
        <v>45</v>
      </c>
      <c r="N431" t="str">
        <f>VLOOKUP(درخواست[[#This Row],[کدکتاب]],کتاب[#All],4,FALSE)</f>
        <v>سایر</v>
      </c>
      <c r="O431">
        <f>VLOOKUP(درخواست[[#This Row],[کدکتاب]],کتاب[#All],3,FALSE)</f>
        <v>260000</v>
      </c>
      <c r="P431">
        <f>IF(درخواست[[#This Row],[ناشر]]="هاجر",VLOOKUP(درخواست[[#This Row],[استان]],تخفیف[#All],3,FALSE),VLOOKUP(درخواست[[#This Row],[استان]],تخفیف[#All],4,FALSE))</f>
        <v>0.25</v>
      </c>
      <c r="Q431">
        <f>درخواست[[#This Row],[پشت جلد]]*(1-درخواست[[#This Row],[تخفیف]])</f>
        <v>195000</v>
      </c>
      <c r="R431">
        <v>0</v>
      </c>
    </row>
    <row r="432" spans="1:18" x14ac:dyDescent="0.25">
      <c r="A432" s="24" t="s">
        <v>972</v>
      </c>
      <c r="B432" t="s">
        <v>199</v>
      </c>
      <c r="C432">
        <v>3080636158</v>
      </c>
      <c r="D432" s="21" t="str">
        <f>MID(درخواست[[#This Row],[کدمدرسه]],1,1)</f>
        <v>3</v>
      </c>
      <c r="E432" t="s">
        <v>153</v>
      </c>
      <c r="F432" t="s">
        <v>153</v>
      </c>
      <c r="G432" t="s">
        <v>200</v>
      </c>
      <c r="H43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32" t="s">
        <v>201</v>
      </c>
      <c r="J432">
        <v>9128392091</v>
      </c>
      <c r="K432">
        <v>2155602857</v>
      </c>
      <c r="L432" s="24" t="s">
        <v>2132</v>
      </c>
      <c r="M432" t="s">
        <v>46</v>
      </c>
      <c r="N432" t="str">
        <f>VLOOKUP(درخواست[[#This Row],[کدکتاب]],کتاب[#All],4,FALSE)</f>
        <v>سایر</v>
      </c>
      <c r="O432">
        <f>VLOOKUP(درخواست[[#This Row],[کدکتاب]],کتاب[#All],3,FALSE)</f>
        <v>400000</v>
      </c>
      <c r="P432">
        <f>IF(درخواست[[#This Row],[ناشر]]="هاجر",VLOOKUP(درخواست[[#This Row],[استان]],تخفیف[#All],3,FALSE),VLOOKUP(درخواست[[#This Row],[استان]],تخفیف[#All],4,FALSE))</f>
        <v>0.25</v>
      </c>
      <c r="Q432">
        <f>درخواست[[#This Row],[پشت جلد]]*(1-درخواست[[#This Row],[تخفیف]])</f>
        <v>300000</v>
      </c>
      <c r="R432">
        <v>0</v>
      </c>
    </row>
    <row r="433" spans="1:18" x14ac:dyDescent="0.25">
      <c r="A433" s="24" t="s">
        <v>973</v>
      </c>
      <c r="B433" t="s">
        <v>199</v>
      </c>
      <c r="C433">
        <v>3080636158</v>
      </c>
      <c r="D433" s="21" t="str">
        <f>MID(درخواست[[#This Row],[کدمدرسه]],1,1)</f>
        <v>3</v>
      </c>
      <c r="E433" t="s">
        <v>153</v>
      </c>
      <c r="F433" t="s">
        <v>153</v>
      </c>
      <c r="G433" t="s">
        <v>200</v>
      </c>
      <c r="H43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33" t="s">
        <v>201</v>
      </c>
      <c r="J433">
        <v>9128392091</v>
      </c>
      <c r="K433">
        <v>2155602857</v>
      </c>
      <c r="L433" s="24" t="s">
        <v>2125</v>
      </c>
      <c r="M433" t="s">
        <v>47</v>
      </c>
      <c r="N433" t="str">
        <f>VLOOKUP(درخواست[[#This Row],[کدکتاب]],کتاب[#All],4,FALSE)</f>
        <v>سایر</v>
      </c>
      <c r="O433">
        <f>VLOOKUP(درخواست[[#This Row],[کدکتاب]],کتاب[#All],3,FALSE)</f>
        <v>390000</v>
      </c>
      <c r="P433">
        <f>IF(درخواست[[#This Row],[ناشر]]="هاجر",VLOOKUP(درخواست[[#This Row],[استان]],تخفیف[#All],3,FALSE),VLOOKUP(درخواست[[#This Row],[استان]],تخفیف[#All],4,FALSE))</f>
        <v>0.25</v>
      </c>
      <c r="Q433">
        <f>درخواست[[#This Row],[پشت جلد]]*(1-درخواست[[#This Row],[تخفیف]])</f>
        <v>292500</v>
      </c>
      <c r="R433">
        <v>0</v>
      </c>
    </row>
    <row r="434" spans="1:18" x14ac:dyDescent="0.25">
      <c r="A434" s="24" t="s">
        <v>974</v>
      </c>
      <c r="B434" t="s">
        <v>199</v>
      </c>
      <c r="C434">
        <v>3080636158</v>
      </c>
      <c r="D434" s="21" t="str">
        <f>MID(درخواست[[#This Row],[کدمدرسه]],1,1)</f>
        <v>3</v>
      </c>
      <c r="E434" t="s">
        <v>153</v>
      </c>
      <c r="F434" t="s">
        <v>153</v>
      </c>
      <c r="G434" t="s">
        <v>200</v>
      </c>
      <c r="H43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34" t="s">
        <v>201</v>
      </c>
      <c r="J434">
        <v>9128392091</v>
      </c>
      <c r="K434">
        <v>2155602857</v>
      </c>
      <c r="L434" s="24" t="s">
        <v>2210</v>
      </c>
      <c r="M434" t="s">
        <v>48</v>
      </c>
      <c r="N434" t="str">
        <f>VLOOKUP(درخواست[[#This Row],[کدکتاب]],کتاب[#All],4,FALSE)</f>
        <v>هاجر</v>
      </c>
      <c r="O434">
        <f>VLOOKUP(درخواست[[#This Row],[کدکتاب]],کتاب[#All],3,FALSE)</f>
        <v>0</v>
      </c>
      <c r="P434">
        <f>IF(درخواست[[#This Row],[ناشر]]="هاجر",VLOOKUP(درخواست[[#This Row],[استان]],تخفیف[#All],3,FALSE),VLOOKUP(درخواست[[#This Row],[استان]],تخفیف[#All],4,FALSE))</f>
        <v>0.37</v>
      </c>
      <c r="Q434">
        <f>درخواست[[#This Row],[پشت جلد]]*(1-درخواست[[#This Row],[تخفیف]])</f>
        <v>0</v>
      </c>
      <c r="R434">
        <v>9</v>
      </c>
    </row>
    <row r="435" spans="1:18" x14ac:dyDescent="0.25">
      <c r="A435" s="24" t="s">
        <v>975</v>
      </c>
      <c r="B435" t="s">
        <v>199</v>
      </c>
      <c r="C435">
        <v>3080636158</v>
      </c>
      <c r="D435" s="21" t="str">
        <f>MID(درخواست[[#This Row],[کدمدرسه]],1,1)</f>
        <v>3</v>
      </c>
      <c r="E435" t="s">
        <v>153</v>
      </c>
      <c r="F435" t="s">
        <v>153</v>
      </c>
      <c r="G435" t="s">
        <v>200</v>
      </c>
      <c r="H43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35" t="s">
        <v>201</v>
      </c>
      <c r="J435">
        <v>9128392091</v>
      </c>
      <c r="K435">
        <v>2155602857</v>
      </c>
      <c r="L435" s="24" t="s">
        <v>2126</v>
      </c>
      <c r="M435" t="s">
        <v>49</v>
      </c>
      <c r="N435" t="str">
        <f>VLOOKUP(درخواست[[#This Row],[کدکتاب]],کتاب[#All],4,FALSE)</f>
        <v>سایر</v>
      </c>
      <c r="O435">
        <f>VLOOKUP(درخواست[[#This Row],[کدکتاب]],کتاب[#All],3,FALSE)</f>
        <v>0</v>
      </c>
      <c r="P435">
        <f>IF(درخواست[[#This Row],[ناشر]]="هاجر",VLOOKUP(درخواست[[#This Row],[استان]],تخفیف[#All],3,FALSE),VLOOKUP(درخواست[[#This Row],[استان]],تخفیف[#All],4,FALSE))</f>
        <v>0.25</v>
      </c>
      <c r="Q435">
        <f>درخواست[[#This Row],[پشت جلد]]*(1-درخواست[[#This Row],[تخفیف]])</f>
        <v>0</v>
      </c>
      <c r="R435">
        <v>8</v>
      </c>
    </row>
    <row r="436" spans="1:18" x14ac:dyDescent="0.25">
      <c r="A436" s="24" t="s">
        <v>976</v>
      </c>
      <c r="B436" t="s">
        <v>199</v>
      </c>
      <c r="C436">
        <v>3080636158</v>
      </c>
      <c r="D436" s="21" t="str">
        <f>MID(درخواست[[#This Row],[کدمدرسه]],1,1)</f>
        <v>3</v>
      </c>
      <c r="E436" t="s">
        <v>153</v>
      </c>
      <c r="F436" t="s">
        <v>153</v>
      </c>
      <c r="G436" t="s">
        <v>200</v>
      </c>
      <c r="H43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36" t="s">
        <v>201</v>
      </c>
      <c r="J436">
        <v>9128392091</v>
      </c>
      <c r="K436">
        <v>2155602857</v>
      </c>
      <c r="L436" s="24" t="s">
        <v>2127</v>
      </c>
      <c r="M436" t="s">
        <v>50</v>
      </c>
      <c r="N436" t="str">
        <f>VLOOKUP(درخواست[[#This Row],[کدکتاب]],کتاب[#All],4,FALSE)</f>
        <v>سایر</v>
      </c>
      <c r="O436">
        <f>VLOOKUP(درخواست[[#This Row],[کدکتاب]],کتاب[#All],3,FALSE)</f>
        <v>850000</v>
      </c>
      <c r="P436">
        <f>IF(درخواست[[#This Row],[ناشر]]="هاجر",VLOOKUP(درخواست[[#This Row],[استان]],تخفیف[#All],3,FALSE),VLOOKUP(درخواست[[#This Row],[استان]],تخفیف[#All],4,FALSE))</f>
        <v>0.25</v>
      </c>
      <c r="Q436">
        <f>درخواست[[#This Row],[پشت جلد]]*(1-درخواست[[#This Row],[تخفیف]])</f>
        <v>637500</v>
      </c>
      <c r="R436">
        <v>0</v>
      </c>
    </row>
    <row r="437" spans="1:18" x14ac:dyDescent="0.25">
      <c r="A437" s="24" t="s">
        <v>977</v>
      </c>
      <c r="B437" t="s">
        <v>199</v>
      </c>
      <c r="C437">
        <v>3080636158</v>
      </c>
      <c r="D437" s="21" t="str">
        <f>MID(درخواست[[#This Row],[کدمدرسه]],1,1)</f>
        <v>3</v>
      </c>
      <c r="E437" t="s">
        <v>153</v>
      </c>
      <c r="F437" t="s">
        <v>153</v>
      </c>
      <c r="G437" t="s">
        <v>200</v>
      </c>
      <c r="H43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37" t="s">
        <v>201</v>
      </c>
      <c r="J437">
        <v>9128392091</v>
      </c>
      <c r="K437">
        <v>2155602857</v>
      </c>
      <c r="L437" s="24" t="s">
        <v>2128</v>
      </c>
      <c r="M437" t="s">
        <v>51</v>
      </c>
      <c r="N437" t="str">
        <f>VLOOKUP(درخواست[[#This Row],[کدکتاب]],کتاب[#All],4,FALSE)</f>
        <v>سایر</v>
      </c>
      <c r="O437">
        <f>VLOOKUP(درخواست[[#This Row],[کدکتاب]],کتاب[#All],3,FALSE)</f>
        <v>0</v>
      </c>
      <c r="P437">
        <f>IF(درخواست[[#This Row],[ناشر]]="هاجر",VLOOKUP(درخواست[[#This Row],[استان]],تخفیف[#All],3,FALSE),VLOOKUP(درخواست[[#This Row],[استان]],تخفیف[#All],4,FALSE))</f>
        <v>0.25</v>
      </c>
      <c r="Q437">
        <f>درخواست[[#This Row],[پشت جلد]]*(1-درخواست[[#This Row],[تخفیف]])</f>
        <v>0</v>
      </c>
      <c r="R437">
        <v>0</v>
      </c>
    </row>
    <row r="438" spans="1:18" x14ac:dyDescent="0.25">
      <c r="A438" s="24" t="s">
        <v>978</v>
      </c>
      <c r="B438" t="s">
        <v>199</v>
      </c>
      <c r="C438">
        <v>3080636158</v>
      </c>
      <c r="D438" s="21" t="str">
        <f>MID(درخواست[[#This Row],[کدمدرسه]],1,1)</f>
        <v>3</v>
      </c>
      <c r="E438" t="s">
        <v>153</v>
      </c>
      <c r="F438" t="s">
        <v>153</v>
      </c>
      <c r="G438" t="s">
        <v>200</v>
      </c>
      <c r="H43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38" t="s">
        <v>201</v>
      </c>
      <c r="J438">
        <v>9128392091</v>
      </c>
      <c r="K438">
        <v>2155602857</v>
      </c>
      <c r="L438" s="24" t="s">
        <v>2133</v>
      </c>
      <c r="M438" t="s">
        <v>52</v>
      </c>
      <c r="N438" t="str">
        <f>VLOOKUP(درخواست[[#This Row],[کدکتاب]],کتاب[#All],4,FALSE)</f>
        <v>سایر</v>
      </c>
      <c r="O438">
        <f>VLOOKUP(درخواست[[#This Row],[کدکتاب]],کتاب[#All],3,FALSE)</f>
        <v>430000</v>
      </c>
      <c r="P438">
        <f>IF(درخواست[[#This Row],[ناشر]]="هاجر",VLOOKUP(درخواست[[#This Row],[استان]],تخفیف[#All],3,FALSE),VLOOKUP(درخواست[[#This Row],[استان]],تخفیف[#All],4,FALSE))</f>
        <v>0.25</v>
      </c>
      <c r="Q438">
        <f>درخواست[[#This Row],[پشت جلد]]*(1-درخواست[[#This Row],[تخفیف]])</f>
        <v>322500</v>
      </c>
      <c r="R438">
        <v>0</v>
      </c>
    </row>
    <row r="439" spans="1:18" x14ac:dyDescent="0.25">
      <c r="A439" s="24" t="s">
        <v>979</v>
      </c>
      <c r="B439" t="s">
        <v>199</v>
      </c>
      <c r="C439">
        <v>3080636158</v>
      </c>
      <c r="D439" s="21" t="str">
        <f>MID(درخواست[[#This Row],[کدمدرسه]],1,1)</f>
        <v>3</v>
      </c>
      <c r="E439" t="s">
        <v>153</v>
      </c>
      <c r="F439" t="s">
        <v>153</v>
      </c>
      <c r="G439" t="s">
        <v>200</v>
      </c>
      <c r="H43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39" t="s">
        <v>201</v>
      </c>
      <c r="J439">
        <v>9128392091</v>
      </c>
      <c r="K439">
        <v>2155602857</v>
      </c>
      <c r="L439" s="24" t="s">
        <v>2134</v>
      </c>
      <c r="M439" t="s">
        <v>53</v>
      </c>
      <c r="N439" t="str">
        <f>VLOOKUP(درخواست[[#This Row],[کدکتاب]],کتاب[#All],4,FALSE)</f>
        <v>سایر</v>
      </c>
      <c r="O439">
        <f>VLOOKUP(درخواست[[#This Row],[کدکتاب]],کتاب[#All],3,FALSE)</f>
        <v>233000</v>
      </c>
      <c r="P439">
        <f>IF(درخواست[[#This Row],[ناشر]]="هاجر",VLOOKUP(درخواست[[#This Row],[استان]],تخفیف[#All],3,FALSE),VLOOKUP(درخواست[[#This Row],[استان]],تخفیف[#All],4,FALSE))</f>
        <v>0.25</v>
      </c>
      <c r="Q439">
        <f>درخواست[[#This Row],[پشت جلد]]*(1-درخواست[[#This Row],[تخفیف]])</f>
        <v>174750</v>
      </c>
      <c r="R439">
        <v>15</v>
      </c>
    </row>
    <row r="440" spans="1:18" x14ac:dyDescent="0.25">
      <c r="A440" s="24" t="s">
        <v>980</v>
      </c>
      <c r="B440" t="s">
        <v>199</v>
      </c>
      <c r="C440">
        <v>3080636158</v>
      </c>
      <c r="D440" s="21" t="str">
        <f>MID(درخواست[[#This Row],[کدمدرسه]],1,1)</f>
        <v>3</v>
      </c>
      <c r="E440" t="s">
        <v>153</v>
      </c>
      <c r="F440" t="s">
        <v>153</v>
      </c>
      <c r="G440" t="s">
        <v>200</v>
      </c>
      <c r="H44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40" t="s">
        <v>201</v>
      </c>
      <c r="J440">
        <v>9128392091</v>
      </c>
      <c r="K440">
        <v>2155602857</v>
      </c>
      <c r="L440" s="24" t="s">
        <v>2135</v>
      </c>
      <c r="M440" t="s">
        <v>54</v>
      </c>
      <c r="N440" t="str">
        <f>VLOOKUP(درخواست[[#This Row],[کدکتاب]],کتاب[#All],4,FALSE)</f>
        <v>سایر</v>
      </c>
      <c r="O440">
        <f>VLOOKUP(درخواست[[#This Row],[کدکتاب]],کتاب[#All],3,FALSE)</f>
        <v>600000</v>
      </c>
      <c r="P440">
        <f>IF(درخواست[[#This Row],[ناشر]]="هاجر",VLOOKUP(درخواست[[#This Row],[استان]],تخفیف[#All],3,FALSE),VLOOKUP(درخواست[[#This Row],[استان]],تخفیف[#All],4,FALSE))</f>
        <v>0.25</v>
      </c>
      <c r="Q440">
        <f>درخواست[[#This Row],[پشت جلد]]*(1-درخواست[[#This Row],[تخفیف]])</f>
        <v>450000</v>
      </c>
      <c r="R440">
        <v>7</v>
      </c>
    </row>
    <row r="441" spans="1:18" x14ac:dyDescent="0.25">
      <c r="A441" s="24" t="s">
        <v>981</v>
      </c>
      <c r="B441" t="s">
        <v>199</v>
      </c>
      <c r="C441">
        <v>3080636158</v>
      </c>
      <c r="D441" s="21" t="str">
        <f>MID(درخواست[[#This Row],[کدمدرسه]],1,1)</f>
        <v>3</v>
      </c>
      <c r="E441" t="s">
        <v>153</v>
      </c>
      <c r="F441" t="s">
        <v>153</v>
      </c>
      <c r="G441" t="s">
        <v>200</v>
      </c>
      <c r="H44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41" t="s">
        <v>201</v>
      </c>
      <c r="J441">
        <v>9128392091</v>
      </c>
      <c r="K441">
        <v>2155602857</v>
      </c>
      <c r="L441" s="24" t="s">
        <v>2136</v>
      </c>
      <c r="M441" t="s">
        <v>55</v>
      </c>
      <c r="N441" t="str">
        <f>VLOOKUP(درخواست[[#This Row],[کدکتاب]],کتاب[#All],4,FALSE)</f>
        <v>سایر</v>
      </c>
      <c r="O441">
        <f>VLOOKUP(درخواست[[#This Row],[کدکتاب]],کتاب[#All],3,FALSE)</f>
        <v>200000</v>
      </c>
      <c r="P441">
        <f>IF(درخواست[[#This Row],[ناشر]]="هاجر",VLOOKUP(درخواست[[#This Row],[استان]],تخفیف[#All],3,FALSE),VLOOKUP(درخواست[[#This Row],[استان]],تخفیف[#All],4,FALSE))</f>
        <v>0.25</v>
      </c>
      <c r="Q441">
        <f>درخواست[[#This Row],[پشت جلد]]*(1-درخواست[[#This Row],[تخفیف]])</f>
        <v>150000</v>
      </c>
      <c r="R441">
        <v>0</v>
      </c>
    </row>
    <row r="442" spans="1:18" x14ac:dyDescent="0.25">
      <c r="A442" s="24" t="s">
        <v>982</v>
      </c>
      <c r="B442" t="s">
        <v>199</v>
      </c>
      <c r="C442">
        <v>3080636158</v>
      </c>
      <c r="D442" s="21" t="str">
        <f>MID(درخواست[[#This Row],[کدمدرسه]],1,1)</f>
        <v>3</v>
      </c>
      <c r="E442" t="s">
        <v>153</v>
      </c>
      <c r="F442" t="s">
        <v>153</v>
      </c>
      <c r="G442" t="s">
        <v>200</v>
      </c>
      <c r="H44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42" t="s">
        <v>201</v>
      </c>
      <c r="J442">
        <v>9128392091</v>
      </c>
      <c r="K442">
        <v>2155602857</v>
      </c>
      <c r="L442" s="24" t="s">
        <v>2137</v>
      </c>
      <c r="M442" t="s">
        <v>56</v>
      </c>
      <c r="N442" t="str">
        <f>VLOOKUP(درخواست[[#This Row],[کدکتاب]],کتاب[#All],4,FALSE)</f>
        <v>سایر</v>
      </c>
      <c r="O442">
        <f>VLOOKUP(درخواست[[#This Row],[کدکتاب]],کتاب[#All],3,FALSE)</f>
        <v>340000</v>
      </c>
      <c r="P442">
        <f>IF(درخواست[[#This Row],[ناشر]]="هاجر",VLOOKUP(درخواست[[#This Row],[استان]],تخفیف[#All],3,FALSE),VLOOKUP(درخواست[[#This Row],[استان]],تخفیف[#All],4,FALSE))</f>
        <v>0.25</v>
      </c>
      <c r="Q442">
        <f>درخواست[[#This Row],[پشت جلد]]*(1-درخواست[[#This Row],[تخفیف]])</f>
        <v>255000</v>
      </c>
      <c r="R442">
        <v>0</v>
      </c>
    </row>
    <row r="443" spans="1:18" x14ac:dyDescent="0.25">
      <c r="A443" s="24" t="s">
        <v>983</v>
      </c>
      <c r="B443" t="s">
        <v>199</v>
      </c>
      <c r="C443">
        <v>3080636158</v>
      </c>
      <c r="D443" s="21" t="str">
        <f>MID(درخواست[[#This Row],[کدمدرسه]],1,1)</f>
        <v>3</v>
      </c>
      <c r="E443" t="s">
        <v>153</v>
      </c>
      <c r="F443" t="s">
        <v>153</v>
      </c>
      <c r="G443" t="s">
        <v>200</v>
      </c>
      <c r="H44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43" t="s">
        <v>201</v>
      </c>
      <c r="J443">
        <v>9128392091</v>
      </c>
      <c r="K443">
        <v>2155602857</v>
      </c>
      <c r="L443" s="24" t="s">
        <v>2138</v>
      </c>
      <c r="M443" t="s">
        <v>57</v>
      </c>
      <c r="N443" t="str">
        <f>VLOOKUP(درخواست[[#This Row],[کدکتاب]],کتاب[#All],4,FALSE)</f>
        <v>هاجر</v>
      </c>
      <c r="O443">
        <f>VLOOKUP(درخواست[[#This Row],[کدکتاب]],کتاب[#All],3,FALSE)</f>
        <v>1200000</v>
      </c>
      <c r="P443">
        <f>IF(درخواست[[#This Row],[ناشر]]="هاجر",VLOOKUP(درخواست[[#This Row],[استان]],تخفیف[#All],3,FALSE),VLOOKUP(درخواست[[#This Row],[استان]],تخفیف[#All],4,FALSE))</f>
        <v>0.37</v>
      </c>
      <c r="Q443">
        <f>درخواست[[#This Row],[پشت جلد]]*(1-درخواست[[#This Row],[تخفیف]])</f>
        <v>756000</v>
      </c>
      <c r="R443">
        <v>0</v>
      </c>
    </row>
    <row r="444" spans="1:18" x14ac:dyDescent="0.25">
      <c r="A444" s="24" t="s">
        <v>984</v>
      </c>
      <c r="B444" t="s">
        <v>199</v>
      </c>
      <c r="C444">
        <v>3080636158</v>
      </c>
      <c r="D444" s="21" t="str">
        <f>MID(درخواست[[#This Row],[کدمدرسه]],1,1)</f>
        <v>3</v>
      </c>
      <c r="E444" t="s">
        <v>153</v>
      </c>
      <c r="F444" t="s">
        <v>153</v>
      </c>
      <c r="G444" t="s">
        <v>200</v>
      </c>
      <c r="H44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44" t="s">
        <v>201</v>
      </c>
      <c r="J444">
        <v>9128392091</v>
      </c>
      <c r="K444">
        <v>2155602857</v>
      </c>
      <c r="L444" s="24" t="s">
        <v>2139</v>
      </c>
      <c r="M444" t="s">
        <v>58</v>
      </c>
      <c r="N444" t="str">
        <f>VLOOKUP(درخواست[[#This Row],[کدکتاب]],کتاب[#All],4,FALSE)</f>
        <v>هاجر</v>
      </c>
      <c r="O444">
        <f>VLOOKUP(درخواست[[#This Row],[کدکتاب]],کتاب[#All],3,FALSE)</f>
        <v>1360000</v>
      </c>
      <c r="P444">
        <f>IF(درخواست[[#This Row],[ناشر]]="هاجر",VLOOKUP(درخواست[[#This Row],[استان]],تخفیف[#All],3,FALSE),VLOOKUP(درخواست[[#This Row],[استان]],تخفیف[#All],4,FALSE))</f>
        <v>0.37</v>
      </c>
      <c r="Q444">
        <f>درخواست[[#This Row],[پشت جلد]]*(1-درخواست[[#This Row],[تخفیف]])</f>
        <v>856800</v>
      </c>
      <c r="R444">
        <v>0</v>
      </c>
    </row>
    <row r="445" spans="1:18" x14ac:dyDescent="0.25">
      <c r="A445" s="24" t="s">
        <v>985</v>
      </c>
      <c r="B445" t="s">
        <v>199</v>
      </c>
      <c r="C445">
        <v>3080636158</v>
      </c>
      <c r="D445" s="21" t="str">
        <f>MID(درخواست[[#This Row],[کدمدرسه]],1,1)</f>
        <v>3</v>
      </c>
      <c r="E445" t="s">
        <v>153</v>
      </c>
      <c r="F445" t="s">
        <v>153</v>
      </c>
      <c r="G445" t="s">
        <v>200</v>
      </c>
      <c r="H44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45" t="s">
        <v>201</v>
      </c>
      <c r="J445">
        <v>9128392091</v>
      </c>
      <c r="K445">
        <v>2155602857</v>
      </c>
      <c r="L445" s="24" t="s">
        <v>2140</v>
      </c>
      <c r="M445" t="s">
        <v>59</v>
      </c>
      <c r="N445" t="str">
        <f>VLOOKUP(درخواست[[#This Row],[کدکتاب]],کتاب[#All],4,FALSE)</f>
        <v>سایر</v>
      </c>
      <c r="O445">
        <f>VLOOKUP(درخواست[[#This Row],[کدکتاب]],کتاب[#All],3,FALSE)</f>
        <v>290000</v>
      </c>
      <c r="P445">
        <f>IF(درخواست[[#This Row],[ناشر]]="هاجر",VLOOKUP(درخواست[[#This Row],[استان]],تخفیف[#All],3,FALSE),VLOOKUP(درخواست[[#This Row],[استان]],تخفیف[#All],4,FALSE))</f>
        <v>0.25</v>
      </c>
      <c r="Q445">
        <f>درخواست[[#This Row],[پشت جلد]]*(1-درخواست[[#This Row],[تخفیف]])</f>
        <v>217500</v>
      </c>
      <c r="R445">
        <v>0</v>
      </c>
    </row>
    <row r="446" spans="1:18" x14ac:dyDescent="0.25">
      <c r="A446" s="24" t="s">
        <v>986</v>
      </c>
      <c r="B446" t="s">
        <v>199</v>
      </c>
      <c r="C446">
        <v>3080636158</v>
      </c>
      <c r="D446" s="21" t="str">
        <f>MID(درخواست[[#This Row],[کدمدرسه]],1,1)</f>
        <v>3</v>
      </c>
      <c r="E446" t="s">
        <v>153</v>
      </c>
      <c r="F446" t="s">
        <v>153</v>
      </c>
      <c r="G446" t="s">
        <v>200</v>
      </c>
      <c r="H44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46" t="s">
        <v>201</v>
      </c>
      <c r="J446">
        <v>9128392091</v>
      </c>
      <c r="K446">
        <v>2155602857</v>
      </c>
      <c r="L446" s="24" t="s">
        <v>2141</v>
      </c>
      <c r="M446" t="s">
        <v>60</v>
      </c>
      <c r="N446" t="str">
        <f>VLOOKUP(درخواست[[#This Row],[کدکتاب]],کتاب[#All],4,FALSE)</f>
        <v>سایر</v>
      </c>
      <c r="O446">
        <f>VLOOKUP(درخواست[[#This Row],[کدکتاب]],کتاب[#All],3,FALSE)</f>
        <v>350000</v>
      </c>
      <c r="P446">
        <f>IF(درخواست[[#This Row],[ناشر]]="هاجر",VLOOKUP(درخواست[[#This Row],[استان]],تخفیف[#All],3,FALSE),VLOOKUP(درخواست[[#This Row],[استان]],تخفیف[#All],4,FALSE))</f>
        <v>0.25</v>
      </c>
      <c r="Q446">
        <f>درخواست[[#This Row],[پشت جلد]]*(1-درخواست[[#This Row],[تخفیف]])</f>
        <v>262500</v>
      </c>
      <c r="R446">
        <v>8</v>
      </c>
    </row>
    <row r="447" spans="1:18" x14ac:dyDescent="0.25">
      <c r="A447" s="24" t="s">
        <v>987</v>
      </c>
      <c r="B447" t="s">
        <v>199</v>
      </c>
      <c r="C447">
        <v>3080636158</v>
      </c>
      <c r="D447" s="21" t="str">
        <f>MID(درخواست[[#This Row],[کدمدرسه]],1,1)</f>
        <v>3</v>
      </c>
      <c r="E447" t="s">
        <v>153</v>
      </c>
      <c r="F447" t="s">
        <v>153</v>
      </c>
      <c r="G447" t="s">
        <v>200</v>
      </c>
      <c r="H44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47" t="s">
        <v>201</v>
      </c>
      <c r="J447">
        <v>9128392091</v>
      </c>
      <c r="K447">
        <v>2155602857</v>
      </c>
      <c r="L447" s="24" t="s">
        <v>2142</v>
      </c>
      <c r="M447" t="s">
        <v>61</v>
      </c>
      <c r="N447" t="str">
        <f>VLOOKUP(درخواست[[#This Row],[کدکتاب]],کتاب[#All],4,FALSE)</f>
        <v>سایر</v>
      </c>
      <c r="O447">
        <f>VLOOKUP(درخواست[[#This Row],[کدکتاب]],کتاب[#All],3,FALSE)</f>
        <v>0</v>
      </c>
      <c r="P447">
        <f>IF(درخواست[[#This Row],[ناشر]]="هاجر",VLOOKUP(درخواست[[#This Row],[استان]],تخفیف[#All],3,FALSE),VLOOKUP(درخواست[[#This Row],[استان]],تخفیف[#All],4,FALSE))</f>
        <v>0.25</v>
      </c>
      <c r="Q447">
        <f>درخواست[[#This Row],[پشت جلد]]*(1-درخواست[[#This Row],[تخفیف]])</f>
        <v>0</v>
      </c>
      <c r="R447">
        <v>9</v>
      </c>
    </row>
    <row r="448" spans="1:18" x14ac:dyDescent="0.25">
      <c r="A448" s="24" t="s">
        <v>988</v>
      </c>
      <c r="B448" t="s">
        <v>199</v>
      </c>
      <c r="C448">
        <v>3080636158</v>
      </c>
      <c r="D448" s="21" t="str">
        <f>MID(درخواست[[#This Row],[کدمدرسه]],1,1)</f>
        <v>3</v>
      </c>
      <c r="E448" t="s">
        <v>153</v>
      </c>
      <c r="F448" t="s">
        <v>153</v>
      </c>
      <c r="G448" t="s">
        <v>200</v>
      </c>
      <c r="H44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48" t="s">
        <v>201</v>
      </c>
      <c r="J448">
        <v>9128392091</v>
      </c>
      <c r="K448">
        <v>2155602857</v>
      </c>
      <c r="L448" s="24" t="s">
        <v>2143</v>
      </c>
      <c r="M448" t="s">
        <v>62</v>
      </c>
      <c r="N448" t="str">
        <f>VLOOKUP(درخواست[[#This Row],[کدکتاب]],کتاب[#All],4,FALSE)</f>
        <v>سایر</v>
      </c>
      <c r="O448">
        <f>VLOOKUP(درخواست[[#This Row],[کدکتاب]],کتاب[#All],3,FALSE)</f>
        <v>160000</v>
      </c>
      <c r="P448">
        <f>IF(درخواست[[#This Row],[ناشر]]="هاجر",VLOOKUP(درخواست[[#This Row],[استان]],تخفیف[#All],3,FALSE),VLOOKUP(درخواست[[#This Row],[استان]],تخفیف[#All],4,FALSE))</f>
        <v>0.25</v>
      </c>
      <c r="Q448">
        <f>درخواست[[#This Row],[پشت جلد]]*(1-درخواست[[#This Row],[تخفیف]])</f>
        <v>120000</v>
      </c>
      <c r="R448">
        <v>1</v>
      </c>
    </row>
    <row r="449" spans="1:18" x14ac:dyDescent="0.25">
      <c r="A449" s="24" t="s">
        <v>989</v>
      </c>
      <c r="B449" t="s">
        <v>199</v>
      </c>
      <c r="C449">
        <v>3080636158</v>
      </c>
      <c r="D449" s="21" t="str">
        <f>MID(درخواست[[#This Row],[کدمدرسه]],1,1)</f>
        <v>3</v>
      </c>
      <c r="E449" t="s">
        <v>153</v>
      </c>
      <c r="F449" t="s">
        <v>153</v>
      </c>
      <c r="G449" t="s">
        <v>200</v>
      </c>
      <c r="H44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49" t="s">
        <v>201</v>
      </c>
      <c r="J449">
        <v>9128392091</v>
      </c>
      <c r="K449">
        <v>2155602857</v>
      </c>
      <c r="L449" s="24" t="s">
        <v>2144</v>
      </c>
      <c r="M449" t="s">
        <v>63</v>
      </c>
      <c r="N449" t="str">
        <f>VLOOKUP(درخواست[[#This Row],[کدکتاب]],کتاب[#All],4,FALSE)</f>
        <v>سایر</v>
      </c>
      <c r="O449">
        <f>VLOOKUP(درخواست[[#This Row],[کدکتاب]],کتاب[#All],3,FALSE)</f>
        <v>250000</v>
      </c>
      <c r="P449">
        <f>IF(درخواست[[#This Row],[ناشر]]="هاجر",VLOOKUP(درخواست[[#This Row],[استان]],تخفیف[#All],3,FALSE),VLOOKUP(درخواست[[#This Row],[استان]],تخفیف[#All],4,FALSE))</f>
        <v>0.25</v>
      </c>
      <c r="Q449">
        <f>درخواست[[#This Row],[پشت جلد]]*(1-درخواست[[#This Row],[تخفیف]])</f>
        <v>187500</v>
      </c>
      <c r="R449">
        <v>0</v>
      </c>
    </row>
    <row r="450" spans="1:18" x14ac:dyDescent="0.25">
      <c r="A450" s="24" t="s">
        <v>990</v>
      </c>
      <c r="B450" t="s">
        <v>199</v>
      </c>
      <c r="C450">
        <v>3080636158</v>
      </c>
      <c r="D450" s="21" t="str">
        <f>MID(درخواست[[#This Row],[کدمدرسه]],1,1)</f>
        <v>3</v>
      </c>
      <c r="E450" t="s">
        <v>153</v>
      </c>
      <c r="F450" t="s">
        <v>153</v>
      </c>
      <c r="G450" t="s">
        <v>200</v>
      </c>
      <c r="H45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50" t="s">
        <v>201</v>
      </c>
      <c r="J450">
        <v>9128392091</v>
      </c>
      <c r="K450">
        <v>2155602857</v>
      </c>
      <c r="L450" s="24" t="s">
        <v>2145</v>
      </c>
      <c r="M450" t="s">
        <v>64</v>
      </c>
      <c r="N450" t="str">
        <f>VLOOKUP(درخواست[[#This Row],[کدکتاب]],کتاب[#All],4,FALSE)</f>
        <v>سایر</v>
      </c>
      <c r="O450">
        <f>VLOOKUP(درخواست[[#This Row],[کدکتاب]],کتاب[#All],3,FALSE)</f>
        <v>620000</v>
      </c>
      <c r="P450">
        <f>IF(درخواست[[#This Row],[ناشر]]="هاجر",VLOOKUP(درخواست[[#This Row],[استان]],تخفیف[#All],3,FALSE),VLOOKUP(درخواست[[#This Row],[استان]],تخفیف[#All],4,FALSE))</f>
        <v>0.25</v>
      </c>
      <c r="Q450">
        <f>درخواست[[#This Row],[پشت جلد]]*(1-درخواست[[#This Row],[تخفیف]])</f>
        <v>465000</v>
      </c>
      <c r="R450">
        <v>0</v>
      </c>
    </row>
    <row r="451" spans="1:18" x14ac:dyDescent="0.25">
      <c r="A451" s="24" t="s">
        <v>991</v>
      </c>
      <c r="B451" t="s">
        <v>199</v>
      </c>
      <c r="C451">
        <v>3080636158</v>
      </c>
      <c r="D451" s="21" t="str">
        <f>MID(درخواست[[#This Row],[کدمدرسه]],1,1)</f>
        <v>3</v>
      </c>
      <c r="E451" t="s">
        <v>153</v>
      </c>
      <c r="F451" t="s">
        <v>153</v>
      </c>
      <c r="G451" t="s">
        <v>200</v>
      </c>
      <c r="H45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51" t="s">
        <v>201</v>
      </c>
      <c r="J451">
        <v>9128392091</v>
      </c>
      <c r="K451">
        <v>2155602857</v>
      </c>
      <c r="L451" s="24" t="s">
        <v>2146</v>
      </c>
      <c r="M451" t="s">
        <v>65</v>
      </c>
      <c r="N451" t="str">
        <f>VLOOKUP(درخواست[[#This Row],[کدکتاب]],کتاب[#All],4,FALSE)</f>
        <v>سایر</v>
      </c>
      <c r="O451">
        <f>VLOOKUP(درخواست[[#This Row],[کدکتاب]],کتاب[#All],3,FALSE)</f>
        <v>240000</v>
      </c>
      <c r="P451">
        <f>IF(درخواست[[#This Row],[ناشر]]="هاجر",VLOOKUP(درخواست[[#This Row],[استان]],تخفیف[#All],3,FALSE),VLOOKUP(درخواست[[#This Row],[استان]],تخفیف[#All],4,FALSE))</f>
        <v>0.25</v>
      </c>
      <c r="Q451">
        <f>درخواست[[#This Row],[پشت جلد]]*(1-درخواست[[#This Row],[تخفیف]])</f>
        <v>180000</v>
      </c>
      <c r="R451">
        <v>0</v>
      </c>
    </row>
    <row r="452" spans="1:18" x14ac:dyDescent="0.25">
      <c r="A452" s="24" t="s">
        <v>992</v>
      </c>
      <c r="B452" t="s">
        <v>199</v>
      </c>
      <c r="C452">
        <v>3080636158</v>
      </c>
      <c r="D452" s="21" t="str">
        <f>MID(درخواست[[#This Row],[کدمدرسه]],1,1)</f>
        <v>3</v>
      </c>
      <c r="E452" t="s">
        <v>153</v>
      </c>
      <c r="F452" t="s">
        <v>153</v>
      </c>
      <c r="G452" t="s">
        <v>200</v>
      </c>
      <c r="H45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52" t="s">
        <v>201</v>
      </c>
      <c r="J452">
        <v>9128392091</v>
      </c>
      <c r="K452">
        <v>2155602857</v>
      </c>
      <c r="L452" s="24" t="s">
        <v>434</v>
      </c>
      <c r="M452" t="s">
        <v>66</v>
      </c>
      <c r="N452" t="str">
        <f>VLOOKUP(درخواست[[#This Row],[کدکتاب]],کتاب[#All],4,FALSE)</f>
        <v>سایر</v>
      </c>
      <c r="O452">
        <f>VLOOKUP(درخواست[[#This Row],[کدکتاب]],کتاب[#All],3,FALSE)</f>
        <v>300000</v>
      </c>
      <c r="P452">
        <f>IF(درخواست[[#This Row],[ناشر]]="هاجر",VLOOKUP(درخواست[[#This Row],[استان]],تخفیف[#All],3,FALSE),VLOOKUP(درخواست[[#This Row],[استان]],تخفیف[#All],4,FALSE))</f>
        <v>0.25</v>
      </c>
      <c r="Q452">
        <f>درخواست[[#This Row],[پشت جلد]]*(1-درخواست[[#This Row],[تخفیف]])</f>
        <v>225000</v>
      </c>
      <c r="R452">
        <v>0</v>
      </c>
    </row>
    <row r="453" spans="1:18" x14ac:dyDescent="0.25">
      <c r="A453" s="24" t="s">
        <v>993</v>
      </c>
      <c r="B453" t="s">
        <v>199</v>
      </c>
      <c r="C453">
        <v>3080636158</v>
      </c>
      <c r="D453" s="21" t="str">
        <f>MID(درخواست[[#This Row],[کدمدرسه]],1,1)</f>
        <v>3</v>
      </c>
      <c r="E453" t="s">
        <v>153</v>
      </c>
      <c r="F453" t="s">
        <v>153</v>
      </c>
      <c r="G453" t="s">
        <v>200</v>
      </c>
      <c r="H45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53" t="s">
        <v>201</v>
      </c>
      <c r="J453">
        <v>9128392091</v>
      </c>
      <c r="K453">
        <v>2155602857</v>
      </c>
      <c r="L453" s="24" t="s">
        <v>2147</v>
      </c>
      <c r="M453" t="s">
        <v>67</v>
      </c>
      <c r="N453" t="str">
        <f>VLOOKUP(درخواست[[#This Row],[کدکتاب]],کتاب[#All],4,FALSE)</f>
        <v>سایر</v>
      </c>
      <c r="O453">
        <f>VLOOKUP(درخواست[[#This Row],[کدکتاب]],کتاب[#All],3,FALSE)</f>
        <v>400000</v>
      </c>
      <c r="P453">
        <f>IF(درخواست[[#This Row],[ناشر]]="هاجر",VLOOKUP(درخواست[[#This Row],[استان]],تخفیف[#All],3,FALSE),VLOOKUP(درخواست[[#This Row],[استان]],تخفیف[#All],4,FALSE))</f>
        <v>0.25</v>
      </c>
      <c r="Q453">
        <f>درخواست[[#This Row],[پشت جلد]]*(1-درخواست[[#This Row],[تخفیف]])</f>
        <v>300000</v>
      </c>
      <c r="R453">
        <v>0</v>
      </c>
    </row>
    <row r="454" spans="1:18" x14ac:dyDescent="0.25">
      <c r="A454" s="24" t="s">
        <v>994</v>
      </c>
      <c r="B454" t="s">
        <v>199</v>
      </c>
      <c r="C454">
        <v>3080636158</v>
      </c>
      <c r="D454" s="21" t="str">
        <f>MID(درخواست[[#This Row],[کدمدرسه]],1,1)</f>
        <v>3</v>
      </c>
      <c r="E454" t="s">
        <v>153</v>
      </c>
      <c r="F454" t="s">
        <v>153</v>
      </c>
      <c r="G454" t="s">
        <v>200</v>
      </c>
      <c r="H45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54" t="s">
        <v>201</v>
      </c>
      <c r="J454">
        <v>9128392091</v>
      </c>
      <c r="K454">
        <v>2155602857</v>
      </c>
      <c r="L454" s="24" t="s">
        <v>2148</v>
      </c>
      <c r="M454" t="s">
        <v>68</v>
      </c>
      <c r="N454" t="str">
        <f>VLOOKUP(درخواست[[#This Row],[کدکتاب]],کتاب[#All],4,FALSE)</f>
        <v>سایر</v>
      </c>
      <c r="O454">
        <f>VLOOKUP(درخواست[[#This Row],[کدکتاب]],کتاب[#All],3,FALSE)</f>
        <v>180000</v>
      </c>
      <c r="P454">
        <f>IF(درخواست[[#This Row],[ناشر]]="هاجر",VLOOKUP(درخواست[[#This Row],[استان]],تخفیف[#All],3,FALSE),VLOOKUP(درخواست[[#This Row],[استان]],تخفیف[#All],4,FALSE))</f>
        <v>0.25</v>
      </c>
      <c r="Q454">
        <f>درخواست[[#This Row],[پشت جلد]]*(1-درخواست[[#This Row],[تخفیف]])</f>
        <v>135000</v>
      </c>
      <c r="R454">
        <v>0</v>
      </c>
    </row>
    <row r="455" spans="1:18" x14ac:dyDescent="0.25">
      <c r="A455" s="24" t="s">
        <v>995</v>
      </c>
      <c r="B455" t="s">
        <v>199</v>
      </c>
      <c r="C455">
        <v>3080636158</v>
      </c>
      <c r="D455" s="21" t="str">
        <f>MID(درخواست[[#This Row],[کدمدرسه]],1,1)</f>
        <v>3</v>
      </c>
      <c r="E455" t="s">
        <v>153</v>
      </c>
      <c r="F455" t="s">
        <v>153</v>
      </c>
      <c r="G455" t="s">
        <v>200</v>
      </c>
      <c r="H45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55" t="s">
        <v>201</v>
      </c>
      <c r="J455">
        <v>9128392091</v>
      </c>
      <c r="K455">
        <v>2155602857</v>
      </c>
      <c r="L455" s="24" t="s">
        <v>2153</v>
      </c>
      <c r="M455" t="s">
        <v>69</v>
      </c>
      <c r="N455" t="str">
        <f>VLOOKUP(درخواست[[#This Row],[کدکتاب]],کتاب[#All],4,FALSE)</f>
        <v>سایر</v>
      </c>
      <c r="O455">
        <f>VLOOKUP(درخواست[[#This Row],[کدکتاب]],کتاب[#All],3,FALSE)</f>
        <v>390000</v>
      </c>
      <c r="P455">
        <f>IF(درخواست[[#This Row],[ناشر]]="هاجر",VLOOKUP(درخواست[[#This Row],[استان]],تخفیف[#All],3,FALSE),VLOOKUP(درخواست[[#This Row],[استان]],تخفیف[#All],4,FALSE))</f>
        <v>0.25</v>
      </c>
      <c r="Q455">
        <f>درخواست[[#This Row],[پشت جلد]]*(1-درخواست[[#This Row],[تخفیف]])</f>
        <v>292500</v>
      </c>
      <c r="R455">
        <v>0</v>
      </c>
    </row>
    <row r="456" spans="1:18" x14ac:dyDescent="0.25">
      <c r="A456" s="24" t="s">
        <v>996</v>
      </c>
      <c r="B456" t="s">
        <v>199</v>
      </c>
      <c r="C456">
        <v>3080636158</v>
      </c>
      <c r="D456" s="21" t="str">
        <f>MID(درخواست[[#This Row],[کدمدرسه]],1,1)</f>
        <v>3</v>
      </c>
      <c r="E456" t="s">
        <v>153</v>
      </c>
      <c r="F456" t="s">
        <v>153</v>
      </c>
      <c r="G456" t="s">
        <v>200</v>
      </c>
      <c r="H45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56" t="s">
        <v>201</v>
      </c>
      <c r="J456">
        <v>9128392091</v>
      </c>
      <c r="K456">
        <v>2155602857</v>
      </c>
      <c r="L456" s="24" t="s">
        <v>2149</v>
      </c>
      <c r="M456" t="s">
        <v>70</v>
      </c>
      <c r="N456" t="str">
        <f>VLOOKUP(درخواست[[#This Row],[کدکتاب]],کتاب[#All],4,FALSE)</f>
        <v>سایر</v>
      </c>
      <c r="O456">
        <f>VLOOKUP(درخواست[[#This Row],[کدکتاب]],کتاب[#All],3,FALSE)</f>
        <v>340000</v>
      </c>
      <c r="P456">
        <f>IF(درخواست[[#This Row],[ناشر]]="هاجر",VLOOKUP(درخواست[[#This Row],[استان]],تخفیف[#All],3,FALSE),VLOOKUP(درخواست[[#This Row],[استان]],تخفیف[#All],4,FALSE))</f>
        <v>0.25</v>
      </c>
      <c r="Q456">
        <f>درخواست[[#This Row],[پشت جلد]]*(1-درخواست[[#This Row],[تخفیف]])</f>
        <v>255000</v>
      </c>
      <c r="R456">
        <v>10</v>
      </c>
    </row>
    <row r="457" spans="1:18" x14ac:dyDescent="0.25">
      <c r="A457" s="24" t="s">
        <v>997</v>
      </c>
      <c r="B457" t="s">
        <v>199</v>
      </c>
      <c r="C457">
        <v>3080636158</v>
      </c>
      <c r="D457" s="21" t="str">
        <f>MID(درخواست[[#This Row],[کدمدرسه]],1,1)</f>
        <v>3</v>
      </c>
      <c r="E457" t="s">
        <v>153</v>
      </c>
      <c r="F457" t="s">
        <v>153</v>
      </c>
      <c r="G457" t="s">
        <v>200</v>
      </c>
      <c r="H45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57" t="s">
        <v>201</v>
      </c>
      <c r="J457">
        <v>9128392091</v>
      </c>
      <c r="K457">
        <v>2155602857</v>
      </c>
      <c r="L457" s="24" t="s">
        <v>2150</v>
      </c>
      <c r="M457" t="s">
        <v>71</v>
      </c>
      <c r="N457" t="str">
        <f>VLOOKUP(درخواست[[#This Row],[کدکتاب]],کتاب[#All],4,FALSE)</f>
        <v>سایر</v>
      </c>
      <c r="O457">
        <f>VLOOKUP(درخواست[[#This Row],[کدکتاب]],کتاب[#All],3,FALSE)</f>
        <v>130000</v>
      </c>
      <c r="P457">
        <f>IF(درخواست[[#This Row],[ناشر]]="هاجر",VLOOKUP(درخواست[[#This Row],[استان]],تخفیف[#All],3,FALSE),VLOOKUP(درخواست[[#This Row],[استان]],تخفیف[#All],4,FALSE))</f>
        <v>0.25</v>
      </c>
      <c r="Q457">
        <f>درخواست[[#This Row],[پشت جلد]]*(1-درخواست[[#This Row],[تخفیف]])</f>
        <v>97500</v>
      </c>
      <c r="R457">
        <v>0</v>
      </c>
    </row>
    <row r="458" spans="1:18" x14ac:dyDescent="0.25">
      <c r="A458" s="24" t="s">
        <v>998</v>
      </c>
      <c r="B458" t="s">
        <v>199</v>
      </c>
      <c r="C458">
        <v>3080636158</v>
      </c>
      <c r="D458" s="21" t="str">
        <f>MID(درخواست[[#This Row],[کدمدرسه]],1,1)</f>
        <v>3</v>
      </c>
      <c r="E458" t="s">
        <v>153</v>
      </c>
      <c r="F458" t="s">
        <v>153</v>
      </c>
      <c r="G458" t="s">
        <v>200</v>
      </c>
      <c r="H45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58" t="s">
        <v>201</v>
      </c>
      <c r="J458">
        <v>9128392091</v>
      </c>
      <c r="K458">
        <v>2155602857</v>
      </c>
      <c r="L458" s="24" t="s">
        <v>2162</v>
      </c>
      <c r="M458" t="s">
        <v>72</v>
      </c>
      <c r="N458" t="str">
        <f>VLOOKUP(درخواست[[#This Row],[کدکتاب]],کتاب[#All],4,FALSE)</f>
        <v>سایر</v>
      </c>
      <c r="O458">
        <f>VLOOKUP(درخواست[[#This Row],[کدکتاب]],کتاب[#All],3,FALSE)</f>
        <v>280000</v>
      </c>
      <c r="P458">
        <f>IF(درخواست[[#This Row],[ناشر]]="هاجر",VLOOKUP(درخواست[[#This Row],[استان]],تخفیف[#All],3,FALSE),VLOOKUP(درخواست[[#This Row],[استان]],تخفیف[#All],4,FALSE))</f>
        <v>0.25</v>
      </c>
      <c r="Q458">
        <f>درخواست[[#This Row],[پشت جلد]]*(1-درخواست[[#This Row],[تخفیف]])</f>
        <v>210000</v>
      </c>
      <c r="R458">
        <v>0</v>
      </c>
    </row>
    <row r="459" spans="1:18" x14ac:dyDescent="0.25">
      <c r="A459" s="24" t="s">
        <v>999</v>
      </c>
      <c r="B459" t="s">
        <v>199</v>
      </c>
      <c r="C459">
        <v>3080636158</v>
      </c>
      <c r="D459" s="21" t="str">
        <f>MID(درخواست[[#This Row],[کدمدرسه]],1,1)</f>
        <v>3</v>
      </c>
      <c r="E459" t="s">
        <v>153</v>
      </c>
      <c r="F459" t="s">
        <v>153</v>
      </c>
      <c r="G459" t="s">
        <v>200</v>
      </c>
      <c r="H45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59" t="s">
        <v>201</v>
      </c>
      <c r="J459">
        <v>9128392091</v>
      </c>
      <c r="K459">
        <v>2155602857</v>
      </c>
      <c r="L459" s="24" t="s">
        <v>2152</v>
      </c>
      <c r="M459" t="s">
        <v>73</v>
      </c>
      <c r="N459" t="str">
        <f>VLOOKUP(درخواست[[#This Row],[کدکتاب]],کتاب[#All],4,FALSE)</f>
        <v>سایر</v>
      </c>
      <c r="O459">
        <f>VLOOKUP(درخواست[[#This Row],[کدکتاب]],کتاب[#All],3,FALSE)</f>
        <v>210000</v>
      </c>
      <c r="P459">
        <f>IF(درخواست[[#This Row],[ناشر]]="هاجر",VLOOKUP(درخواست[[#This Row],[استان]],تخفیف[#All],3,FALSE),VLOOKUP(درخواست[[#This Row],[استان]],تخفیف[#All],4,FALSE))</f>
        <v>0.25</v>
      </c>
      <c r="Q459">
        <f>درخواست[[#This Row],[پشت جلد]]*(1-درخواست[[#This Row],[تخفیف]])</f>
        <v>157500</v>
      </c>
      <c r="R459">
        <v>0</v>
      </c>
    </row>
    <row r="460" spans="1:18" x14ac:dyDescent="0.25">
      <c r="A460" s="24" t="s">
        <v>1000</v>
      </c>
      <c r="B460" t="s">
        <v>199</v>
      </c>
      <c r="C460">
        <v>3080636158</v>
      </c>
      <c r="D460" s="21" t="str">
        <f>MID(درخواست[[#This Row],[کدمدرسه]],1,1)</f>
        <v>3</v>
      </c>
      <c r="E460" t="s">
        <v>153</v>
      </c>
      <c r="F460" t="s">
        <v>153</v>
      </c>
      <c r="G460" t="s">
        <v>200</v>
      </c>
      <c r="H46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60" t="s">
        <v>201</v>
      </c>
      <c r="J460">
        <v>9128392091</v>
      </c>
      <c r="K460">
        <v>2155602857</v>
      </c>
      <c r="L460" s="24" t="s">
        <v>2154</v>
      </c>
      <c r="M460" t="s">
        <v>74</v>
      </c>
      <c r="N460" t="str">
        <f>VLOOKUP(درخواست[[#This Row],[کدکتاب]],کتاب[#All],4,FALSE)</f>
        <v>سایر</v>
      </c>
      <c r="O460">
        <f>VLOOKUP(درخواست[[#This Row],[کدکتاب]],کتاب[#All],3,FALSE)</f>
        <v>80000</v>
      </c>
      <c r="P460">
        <f>IF(درخواست[[#This Row],[ناشر]]="هاجر",VLOOKUP(درخواست[[#This Row],[استان]],تخفیف[#All],3,FALSE),VLOOKUP(درخواست[[#This Row],[استان]],تخفیف[#All],4,FALSE))</f>
        <v>0.25</v>
      </c>
      <c r="Q460">
        <f>درخواست[[#This Row],[پشت جلد]]*(1-درخواست[[#This Row],[تخفیف]])</f>
        <v>60000</v>
      </c>
      <c r="R460">
        <v>0</v>
      </c>
    </row>
    <row r="461" spans="1:18" x14ac:dyDescent="0.25">
      <c r="A461" s="24" t="s">
        <v>1001</v>
      </c>
      <c r="B461" t="s">
        <v>199</v>
      </c>
      <c r="C461">
        <v>3080636158</v>
      </c>
      <c r="D461" s="21" t="str">
        <f>MID(درخواست[[#This Row],[کدمدرسه]],1,1)</f>
        <v>3</v>
      </c>
      <c r="E461" t="s">
        <v>153</v>
      </c>
      <c r="F461" t="s">
        <v>153</v>
      </c>
      <c r="G461" t="s">
        <v>200</v>
      </c>
      <c r="H46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61" t="s">
        <v>201</v>
      </c>
      <c r="J461">
        <v>9128392091</v>
      </c>
      <c r="K461">
        <v>2155602857</v>
      </c>
      <c r="L461" s="24" t="s">
        <v>2156</v>
      </c>
      <c r="M461" t="s">
        <v>75</v>
      </c>
      <c r="N461" t="str">
        <f>VLOOKUP(درخواست[[#This Row],[کدکتاب]],کتاب[#All],4,FALSE)</f>
        <v>هاجر</v>
      </c>
      <c r="O461">
        <f>VLOOKUP(درخواست[[#This Row],[کدکتاب]],کتاب[#All],3,FALSE)</f>
        <v>500000</v>
      </c>
      <c r="P461">
        <f>IF(درخواست[[#This Row],[ناشر]]="هاجر",VLOOKUP(درخواست[[#This Row],[استان]],تخفیف[#All],3,FALSE),VLOOKUP(درخواست[[#This Row],[استان]],تخفیف[#All],4,FALSE))</f>
        <v>0.37</v>
      </c>
      <c r="Q461">
        <f>درخواست[[#This Row],[پشت جلد]]*(1-درخواست[[#This Row],[تخفیف]])</f>
        <v>315000</v>
      </c>
      <c r="R461">
        <v>0</v>
      </c>
    </row>
    <row r="462" spans="1:18" x14ac:dyDescent="0.25">
      <c r="A462" s="24" t="s">
        <v>1002</v>
      </c>
      <c r="B462" t="s">
        <v>199</v>
      </c>
      <c r="C462">
        <v>3080636158</v>
      </c>
      <c r="D462" s="21" t="str">
        <f>MID(درخواست[[#This Row],[کدمدرسه]],1,1)</f>
        <v>3</v>
      </c>
      <c r="E462" t="s">
        <v>153</v>
      </c>
      <c r="F462" t="s">
        <v>153</v>
      </c>
      <c r="G462" t="s">
        <v>200</v>
      </c>
      <c r="H46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62" t="s">
        <v>201</v>
      </c>
      <c r="J462">
        <v>9128392091</v>
      </c>
      <c r="K462">
        <v>2155602857</v>
      </c>
      <c r="L462" s="24" t="s">
        <v>2155</v>
      </c>
      <c r="M462" t="s">
        <v>76</v>
      </c>
      <c r="N462" t="str">
        <f>VLOOKUP(درخواست[[#This Row],[کدکتاب]],کتاب[#All],4,FALSE)</f>
        <v>هاجر</v>
      </c>
      <c r="O462">
        <f>VLOOKUP(درخواست[[#This Row],[کدکتاب]],کتاب[#All],3,FALSE)</f>
        <v>360000</v>
      </c>
      <c r="P462">
        <f>IF(درخواست[[#This Row],[ناشر]]="هاجر",VLOOKUP(درخواست[[#This Row],[استان]],تخفیف[#All],3,FALSE),VLOOKUP(درخواست[[#This Row],[استان]],تخفیف[#All],4,FALSE))</f>
        <v>0.37</v>
      </c>
      <c r="Q462">
        <f>درخواست[[#This Row],[پشت جلد]]*(1-درخواست[[#This Row],[تخفیف]])</f>
        <v>226800</v>
      </c>
      <c r="R462">
        <v>16</v>
      </c>
    </row>
    <row r="463" spans="1:18" x14ac:dyDescent="0.25">
      <c r="A463" s="24" t="s">
        <v>1003</v>
      </c>
      <c r="B463" t="s">
        <v>199</v>
      </c>
      <c r="C463">
        <v>3080636158</v>
      </c>
      <c r="D463" s="21" t="str">
        <f>MID(درخواست[[#This Row],[کدمدرسه]],1,1)</f>
        <v>3</v>
      </c>
      <c r="E463" t="s">
        <v>153</v>
      </c>
      <c r="F463" t="s">
        <v>153</v>
      </c>
      <c r="G463" t="s">
        <v>200</v>
      </c>
      <c r="H46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63" t="s">
        <v>201</v>
      </c>
      <c r="J463">
        <v>9128392091</v>
      </c>
      <c r="K463">
        <v>2155602857</v>
      </c>
      <c r="L463" s="24" t="s">
        <v>2160</v>
      </c>
      <c r="M463" t="s">
        <v>77</v>
      </c>
      <c r="N463" t="str">
        <f>VLOOKUP(درخواست[[#This Row],[کدکتاب]],کتاب[#All],4,FALSE)</f>
        <v>سایر</v>
      </c>
      <c r="O463">
        <f>VLOOKUP(درخواست[[#This Row],[کدکتاب]],کتاب[#All],3,FALSE)</f>
        <v>566000</v>
      </c>
      <c r="P463">
        <f>IF(درخواست[[#This Row],[ناشر]]="هاجر",VLOOKUP(درخواست[[#This Row],[استان]],تخفیف[#All],3,FALSE),VLOOKUP(درخواست[[#This Row],[استان]],تخفیف[#All],4,FALSE))</f>
        <v>0.25</v>
      </c>
      <c r="Q463">
        <f>درخواست[[#This Row],[پشت جلد]]*(1-درخواست[[#This Row],[تخفیف]])</f>
        <v>424500</v>
      </c>
      <c r="R463">
        <v>0</v>
      </c>
    </row>
    <row r="464" spans="1:18" x14ac:dyDescent="0.25">
      <c r="A464" s="24" t="s">
        <v>1004</v>
      </c>
      <c r="B464" t="s">
        <v>199</v>
      </c>
      <c r="C464">
        <v>3080636158</v>
      </c>
      <c r="D464" s="21" t="str">
        <f>MID(درخواست[[#This Row],[کدمدرسه]],1,1)</f>
        <v>3</v>
      </c>
      <c r="E464" t="s">
        <v>153</v>
      </c>
      <c r="F464" t="s">
        <v>153</v>
      </c>
      <c r="G464" t="s">
        <v>200</v>
      </c>
      <c r="H46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64" t="s">
        <v>201</v>
      </c>
      <c r="J464">
        <v>9128392091</v>
      </c>
      <c r="K464">
        <v>2155602857</v>
      </c>
      <c r="L464" s="24" t="s">
        <v>2159</v>
      </c>
      <c r="M464" t="s">
        <v>78</v>
      </c>
      <c r="N464" t="str">
        <f>VLOOKUP(درخواست[[#This Row],[کدکتاب]],کتاب[#All],4,FALSE)</f>
        <v>هاجر</v>
      </c>
      <c r="O464">
        <f>VLOOKUP(درخواست[[#This Row],[کدکتاب]],کتاب[#All],3,FALSE)</f>
        <v>490000</v>
      </c>
      <c r="P464">
        <f>IF(درخواست[[#This Row],[ناشر]]="هاجر",VLOOKUP(درخواست[[#This Row],[استان]],تخفیف[#All],3,FALSE),VLOOKUP(درخواست[[#This Row],[استان]],تخفیف[#All],4,FALSE))</f>
        <v>0.37</v>
      </c>
      <c r="Q464">
        <f>درخواست[[#This Row],[پشت جلد]]*(1-درخواست[[#This Row],[تخفیف]])</f>
        <v>308700</v>
      </c>
      <c r="R464">
        <v>7</v>
      </c>
    </row>
    <row r="465" spans="1:18" x14ac:dyDescent="0.25">
      <c r="A465" s="24" t="s">
        <v>1005</v>
      </c>
      <c r="B465" t="s">
        <v>199</v>
      </c>
      <c r="C465">
        <v>3080636158</v>
      </c>
      <c r="D465" s="21" t="str">
        <f>MID(درخواست[[#This Row],[کدمدرسه]],1,1)</f>
        <v>3</v>
      </c>
      <c r="E465" t="s">
        <v>153</v>
      </c>
      <c r="F465" t="s">
        <v>153</v>
      </c>
      <c r="G465" t="s">
        <v>200</v>
      </c>
      <c r="H46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65" t="s">
        <v>201</v>
      </c>
      <c r="J465">
        <v>9128392091</v>
      </c>
      <c r="K465">
        <v>2155602857</v>
      </c>
      <c r="L465" s="24" t="s">
        <v>2163</v>
      </c>
      <c r="M465" t="s">
        <v>79</v>
      </c>
      <c r="N465" t="str">
        <f>VLOOKUP(درخواست[[#This Row],[کدکتاب]],کتاب[#All],4,FALSE)</f>
        <v>سایر</v>
      </c>
      <c r="O465">
        <f>VLOOKUP(درخواست[[#This Row],[کدکتاب]],کتاب[#All],3,FALSE)</f>
        <v>95000</v>
      </c>
      <c r="P465">
        <f>IF(درخواست[[#This Row],[ناشر]]="هاجر",VLOOKUP(درخواست[[#This Row],[استان]],تخفیف[#All],3,FALSE),VLOOKUP(درخواست[[#This Row],[استان]],تخفیف[#All],4,FALSE))</f>
        <v>0.25</v>
      </c>
      <c r="Q465">
        <f>درخواست[[#This Row],[پشت جلد]]*(1-درخواست[[#This Row],[تخفیف]])</f>
        <v>71250</v>
      </c>
      <c r="R465">
        <v>0</v>
      </c>
    </row>
    <row r="466" spans="1:18" x14ac:dyDescent="0.25">
      <c r="A466" s="24" t="s">
        <v>1006</v>
      </c>
      <c r="B466" t="s">
        <v>199</v>
      </c>
      <c r="C466">
        <v>3080636158</v>
      </c>
      <c r="D466" s="21" t="str">
        <f>MID(درخواست[[#This Row],[کدمدرسه]],1,1)</f>
        <v>3</v>
      </c>
      <c r="E466" t="s">
        <v>153</v>
      </c>
      <c r="F466" t="s">
        <v>153</v>
      </c>
      <c r="G466" t="s">
        <v>200</v>
      </c>
      <c r="H46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66" t="s">
        <v>201</v>
      </c>
      <c r="J466">
        <v>9128392091</v>
      </c>
      <c r="K466">
        <v>2155602857</v>
      </c>
      <c r="L466" s="24" t="s">
        <v>2164</v>
      </c>
      <c r="M466" t="s">
        <v>80</v>
      </c>
      <c r="N466" t="str">
        <f>VLOOKUP(درخواست[[#This Row],[کدکتاب]],کتاب[#All],4,FALSE)</f>
        <v>سایر</v>
      </c>
      <c r="O466">
        <f>VLOOKUP(درخواست[[#This Row],[کدکتاب]],کتاب[#All],3,FALSE)</f>
        <v>980000</v>
      </c>
      <c r="P466">
        <f>IF(درخواست[[#This Row],[ناشر]]="هاجر",VLOOKUP(درخواست[[#This Row],[استان]],تخفیف[#All],3,FALSE),VLOOKUP(درخواست[[#This Row],[استان]],تخفیف[#All],4,FALSE))</f>
        <v>0.25</v>
      </c>
      <c r="Q466">
        <f>درخواست[[#This Row],[پشت جلد]]*(1-درخواست[[#This Row],[تخفیف]])</f>
        <v>735000</v>
      </c>
      <c r="R466">
        <v>0</v>
      </c>
    </row>
    <row r="467" spans="1:18" x14ac:dyDescent="0.25">
      <c r="A467" s="24" t="s">
        <v>1007</v>
      </c>
      <c r="B467" t="s">
        <v>199</v>
      </c>
      <c r="C467">
        <v>3080636158</v>
      </c>
      <c r="D467" s="21" t="str">
        <f>MID(درخواست[[#This Row],[کدمدرسه]],1,1)</f>
        <v>3</v>
      </c>
      <c r="E467" t="s">
        <v>153</v>
      </c>
      <c r="F467" t="s">
        <v>153</v>
      </c>
      <c r="G467" t="s">
        <v>200</v>
      </c>
      <c r="H46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67" t="s">
        <v>201</v>
      </c>
      <c r="J467">
        <v>9128392091</v>
      </c>
      <c r="K467">
        <v>2155602857</v>
      </c>
      <c r="L467" s="24" t="s">
        <v>2165</v>
      </c>
      <c r="M467" t="s">
        <v>81</v>
      </c>
      <c r="N467" t="str">
        <f>VLOOKUP(درخواست[[#This Row],[کدکتاب]],کتاب[#All],4,FALSE)</f>
        <v>سایر</v>
      </c>
      <c r="O467">
        <f>VLOOKUP(درخواست[[#This Row],[کدکتاب]],کتاب[#All],3,FALSE)</f>
        <v>235000</v>
      </c>
      <c r="P467">
        <f>IF(درخواست[[#This Row],[ناشر]]="هاجر",VLOOKUP(درخواست[[#This Row],[استان]],تخفیف[#All],3,FALSE),VLOOKUP(درخواست[[#This Row],[استان]],تخفیف[#All],4,FALSE))</f>
        <v>0.25</v>
      </c>
      <c r="Q467">
        <f>درخواست[[#This Row],[پشت جلد]]*(1-درخواست[[#This Row],[تخفیف]])</f>
        <v>176250</v>
      </c>
      <c r="R467">
        <v>6</v>
      </c>
    </row>
    <row r="468" spans="1:18" x14ac:dyDescent="0.25">
      <c r="A468" s="24" t="s">
        <v>1008</v>
      </c>
      <c r="B468" t="s">
        <v>199</v>
      </c>
      <c r="C468">
        <v>3080636158</v>
      </c>
      <c r="D468" s="21" t="str">
        <f>MID(درخواست[[#This Row],[کدمدرسه]],1,1)</f>
        <v>3</v>
      </c>
      <c r="E468" t="s">
        <v>153</v>
      </c>
      <c r="F468" t="s">
        <v>153</v>
      </c>
      <c r="G468" t="s">
        <v>200</v>
      </c>
      <c r="H46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68" t="s">
        <v>201</v>
      </c>
      <c r="J468">
        <v>9128392091</v>
      </c>
      <c r="K468">
        <v>2155602857</v>
      </c>
      <c r="L468" s="24" t="s">
        <v>2166</v>
      </c>
      <c r="M468" t="s">
        <v>82</v>
      </c>
      <c r="N468" t="str">
        <f>VLOOKUP(درخواست[[#This Row],[کدکتاب]],کتاب[#All],4,FALSE)</f>
        <v>سایر</v>
      </c>
      <c r="O468">
        <f>VLOOKUP(درخواست[[#This Row],[کدکتاب]],کتاب[#All],3,FALSE)</f>
        <v>160000</v>
      </c>
      <c r="P468">
        <f>IF(درخواست[[#This Row],[ناشر]]="هاجر",VLOOKUP(درخواست[[#This Row],[استان]],تخفیف[#All],3,FALSE),VLOOKUP(درخواست[[#This Row],[استان]],تخفیف[#All],4,FALSE))</f>
        <v>0.25</v>
      </c>
      <c r="Q468">
        <f>درخواست[[#This Row],[پشت جلد]]*(1-درخواست[[#This Row],[تخفیف]])</f>
        <v>120000</v>
      </c>
      <c r="R468">
        <v>0</v>
      </c>
    </row>
    <row r="469" spans="1:18" x14ac:dyDescent="0.25">
      <c r="A469" s="24" t="s">
        <v>1009</v>
      </c>
      <c r="B469" t="s">
        <v>199</v>
      </c>
      <c r="C469">
        <v>3080636158</v>
      </c>
      <c r="D469" s="21" t="str">
        <f>MID(درخواست[[#This Row],[کدمدرسه]],1,1)</f>
        <v>3</v>
      </c>
      <c r="E469" t="s">
        <v>153</v>
      </c>
      <c r="F469" t="s">
        <v>153</v>
      </c>
      <c r="G469" t="s">
        <v>200</v>
      </c>
      <c r="H46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69" t="s">
        <v>201</v>
      </c>
      <c r="J469">
        <v>9128392091</v>
      </c>
      <c r="K469">
        <v>2155602857</v>
      </c>
      <c r="L469" s="24" t="s">
        <v>2167</v>
      </c>
      <c r="M469" t="s">
        <v>83</v>
      </c>
      <c r="N469" t="str">
        <f>VLOOKUP(درخواست[[#This Row],[کدکتاب]],کتاب[#All],4,FALSE)</f>
        <v>سایر</v>
      </c>
      <c r="O469">
        <f>VLOOKUP(درخواست[[#This Row],[کدکتاب]],کتاب[#All],3,FALSE)</f>
        <v>940000</v>
      </c>
      <c r="P469">
        <f>IF(درخواست[[#This Row],[ناشر]]="هاجر",VLOOKUP(درخواست[[#This Row],[استان]],تخفیف[#All],3,FALSE),VLOOKUP(درخواست[[#This Row],[استان]],تخفیف[#All],4,FALSE))</f>
        <v>0.25</v>
      </c>
      <c r="Q469">
        <f>درخواست[[#This Row],[پشت جلد]]*(1-درخواست[[#This Row],[تخفیف]])</f>
        <v>705000</v>
      </c>
      <c r="R469">
        <v>0</v>
      </c>
    </row>
    <row r="470" spans="1:18" x14ac:dyDescent="0.25">
      <c r="A470" s="24" t="s">
        <v>1010</v>
      </c>
      <c r="B470" t="s">
        <v>199</v>
      </c>
      <c r="C470">
        <v>3080636158</v>
      </c>
      <c r="D470" s="21" t="str">
        <f>MID(درخواست[[#This Row],[کدمدرسه]],1,1)</f>
        <v>3</v>
      </c>
      <c r="E470" t="s">
        <v>153</v>
      </c>
      <c r="F470" t="s">
        <v>153</v>
      </c>
      <c r="G470" t="s">
        <v>200</v>
      </c>
      <c r="H47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70" t="s">
        <v>201</v>
      </c>
      <c r="J470">
        <v>9128392091</v>
      </c>
      <c r="K470">
        <v>2155602857</v>
      </c>
      <c r="L470" s="24" t="s">
        <v>2168</v>
      </c>
      <c r="M470" t="s">
        <v>84</v>
      </c>
      <c r="N470" t="str">
        <f>VLOOKUP(درخواست[[#This Row],[کدکتاب]],کتاب[#All],4,FALSE)</f>
        <v>سایر</v>
      </c>
      <c r="O470">
        <f>VLOOKUP(درخواست[[#This Row],[کدکتاب]],کتاب[#All],3,FALSE)</f>
        <v>0</v>
      </c>
      <c r="P470">
        <f>IF(درخواست[[#This Row],[ناشر]]="هاجر",VLOOKUP(درخواست[[#This Row],[استان]],تخفیف[#All],3,FALSE),VLOOKUP(درخواست[[#This Row],[استان]],تخفیف[#All],4,FALSE))</f>
        <v>0.25</v>
      </c>
      <c r="Q470">
        <f>درخواست[[#This Row],[پشت جلد]]*(1-درخواست[[#This Row],[تخفیف]])</f>
        <v>0</v>
      </c>
      <c r="R470">
        <v>9</v>
      </c>
    </row>
    <row r="471" spans="1:18" x14ac:dyDescent="0.25">
      <c r="A471" s="24" t="s">
        <v>1011</v>
      </c>
      <c r="B471" t="s">
        <v>199</v>
      </c>
      <c r="C471">
        <v>3080636158</v>
      </c>
      <c r="D471" s="21" t="str">
        <f>MID(درخواست[[#This Row],[کدمدرسه]],1,1)</f>
        <v>3</v>
      </c>
      <c r="E471" t="s">
        <v>153</v>
      </c>
      <c r="F471" t="s">
        <v>153</v>
      </c>
      <c r="G471" t="s">
        <v>200</v>
      </c>
      <c r="H47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71" t="s">
        <v>201</v>
      </c>
      <c r="J471">
        <v>9128392091</v>
      </c>
      <c r="K471">
        <v>2155602857</v>
      </c>
      <c r="L471" s="24" t="s">
        <v>2169</v>
      </c>
      <c r="M471" t="s">
        <v>85</v>
      </c>
      <c r="N471" t="str">
        <f>VLOOKUP(درخواست[[#This Row],[کدکتاب]],کتاب[#All],4,FALSE)</f>
        <v>سایر</v>
      </c>
      <c r="O471">
        <f>VLOOKUP(درخواست[[#This Row],[کدکتاب]],کتاب[#All],3,FALSE)</f>
        <v>250000</v>
      </c>
      <c r="P471">
        <f>IF(درخواست[[#This Row],[ناشر]]="هاجر",VLOOKUP(درخواست[[#This Row],[استان]],تخفیف[#All],3,FALSE),VLOOKUP(درخواست[[#This Row],[استان]],تخفیف[#All],4,FALSE))</f>
        <v>0.25</v>
      </c>
      <c r="Q471">
        <f>درخواست[[#This Row],[پشت جلد]]*(1-درخواست[[#This Row],[تخفیف]])</f>
        <v>187500</v>
      </c>
      <c r="R471">
        <v>0</v>
      </c>
    </row>
    <row r="472" spans="1:18" x14ac:dyDescent="0.25">
      <c r="A472" s="24" t="s">
        <v>1012</v>
      </c>
      <c r="B472" t="s">
        <v>199</v>
      </c>
      <c r="C472">
        <v>3080636158</v>
      </c>
      <c r="D472" s="21" t="str">
        <f>MID(درخواست[[#This Row],[کدمدرسه]],1,1)</f>
        <v>3</v>
      </c>
      <c r="E472" t="s">
        <v>153</v>
      </c>
      <c r="F472" t="s">
        <v>153</v>
      </c>
      <c r="G472" t="s">
        <v>200</v>
      </c>
      <c r="H47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72" t="s">
        <v>201</v>
      </c>
      <c r="J472">
        <v>9128392091</v>
      </c>
      <c r="K472">
        <v>2155602857</v>
      </c>
      <c r="L472" s="24" t="s">
        <v>2211</v>
      </c>
      <c r="M472" t="s">
        <v>86</v>
      </c>
      <c r="N472" t="str">
        <f>VLOOKUP(درخواست[[#This Row],[کدکتاب]],کتاب[#All],4,FALSE)</f>
        <v>هاجر</v>
      </c>
      <c r="O472">
        <f>VLOOKUP(درخواست[[#This Row],[کدکتاب]],کتاب[#All],3,FALSE)</f>
        <v>0</v>
      </c>
      <c r="P472">
        <f>IF(درخواست[[#This Row],[ناشر]]="هاجر",VLOOKUP(درخواست[[#This Row],[استان]],تخفیف[#All],3,FALSE),VLOOKUP(درخواست[[#This Row],[استان]],تخفیف[#All],4,FALSE))</f>
        <v>0.37</v>
      </c>
      <c r="Q472">
        <f>درخواست[[#This Row],[پشت جلد]]*(1-درخواست[[#This Row],[تخفیف]])</f>
        <v>0</v>
      </c>
      <c r="R472">
        <v>8</v>
      </c>
    </row>
    <row r="473" spans="1:18" x14ac:dyDescent="0.25">
      <c r="A473" s="24" t="s">
        <v>1013</v>
      </c>
      <c r="B473" t="s">
        <v>199</v>
      </c>
      <c r="C473">
        <v>3080636158</v>
      </c>
      <c r="D473" s="21" t="str">
        <f>MID(درخواست[[#This Row],[کدمدرسه]],1,1)</f>
        <v>3</v>
      </c>
      <c r="E473" t="s">
        <v>153</v>
      </c>
      <c r="F473" t="s">
        <v>153</v>
      </c>
      <c r="G473" t="s">
        <v>200</v>
      </c>
      <c r="H47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73" t="s">
        <v>201</v>
      </c>
      <c r="J473">
        <v>9128392091</v>
      </c>
      <c r="K473">
        <v>2155602857</v>
      </c>
      <c r="L473" s="24" t="s">
        <v>2170</v>
      </c>
      <c r="M473" t="s">
        <v>87</v>
      </c>
      <c r="N473" t="str">
        <f>VLOOKUP(درخواست[[#This Row],[کدکتاب]],کتاب[#All],4,FALSE)</f>
        <v>سایر</v>
      </c>
      <c r="O473">
        <f>VLOOKUP(درخواست[[#This Row],[کدکتاب]],کتاب[#All],3,FALSE)</f>
        <v>550000</v>
      </c>
      <c r="P473">
        <f>IF(درخواست[[#This Row],[ناشر]]="هاجر",VLOOKUP(درخواست[[#This Row],[استان]],تخفیف[#All],3,FALSE),VLOOKUP(درخواست[[#This Row],[استان]],تخفیف[#All],4,FALSE))</f>
        <v>0.25</v>
      </c>
      <c r="Q473">
        <f>درخواست[[#This Row],[پشت جلد]]*(1-درخواست[[#This Row],[تخفیف]])</f>
        <v>412500</v>
      </c>
      <c r="R473">
        <v>0</v>
      </c>
    </row>
    <row r="474" spans="1:18" x14ac:dyDescent="0.25">
      <c r="A474" s="24" t="s">
        <v>1014</v>
      </c>
      <c r="B474" t="s">
        <v>199</v>
      </c>
      <c r="C474">
        <v>3080636158</v>
      </c>
      <c r="D474" s="21" t="str">
        <f>MID(درخواست[[#This Row],[کدمدرسه]],1,1)</f>
        <v>3</v>
      </c>
      <c r="E474" t="s">
        <v>153</v>
      </c>
      <c r="F474" t="s">
        <v>153</v>
      </c>
      <c r="G474" t="s">
        <v>200</v>
      </c>
      <c r="H47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74" t="s">
        <v>201</v>
      </c>
      <c r="J474">
        <v>9128392091</v>
      </c>
      <c r="K474">
        <v>2155602857</v>
      </c>
      <c r="L474" s="24" t="s">
        <v>2171</v>
      </c>
      <c r="M474" t="s">
        <v>88</v>
      </c>
      <c r="N474" t="str">
        <f>VLOOKUP(درخواست[[#This Row],[کدکتاب]],کتاب[#All],4,FALSE)</f>
        <v>سایر</v>
      </c>
      <c r="O474">
        <f>VLOOKUP(درخواست[[#This Row],[کدکتاب]],کتاب[#All],3,FALSE)</f>
        <v>0</v>
      </c>
      <c r="P474">
        <f>IF(درخواست[[#This Row],[ناشر]]="هاجر",VLOOKUP(درخواست[[#This Row],[استان]],تخفیف[#All],3,FALSE),VLOOKUP(درخواست[[#This Row],[استان]],تخفیف[#All],4,FALSE))</f>
        <v>0.25</v>
      </c>
      <c r="Q474">
        <f>درخواست[[#This Row],[پشت جلد]]*(1-درخواست[[#This Row],[تخفیف]])</f>
        <v>0</v>
      </c>
      <c r="R474">
        <v>9</v>
      </c>
    </row>
    <row r="475" spans="1:18" x14ac:dyDescent="0.25">
      <c r="A475" s="24" t="s">
        <v>1015</v>
      </c>
      <c r="B475" t="s">
        <v>199</v>
      </c>
      <c r="C475">
        <v>3080636158</v>
      </c>
      <c r="D475" s="21" t="str">
        <f>MID(درخواست[[#This Row],[کدمدرسه]],1,1)</f>
        <v>3</v>
      </c>
      <c r="E475" t="s">
        <v>153</v>
      </c>
      <c r="F475" t="s">
        <v>153</v>
      </c>
      <c r="G475" t="s">
        <v>200</v>
      </c>
      <c r="H47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75" t="s">
        <v>201</v>
      </c>
      <c r="J475">
        <v>9128392091</v>
      </c>
      <c r="K475">
        <v>2155602857</v>
      </c>
      <c r="L475" s="24" t="s">
        <v>2172</v>
      </c>
      <c r="M475" t="s">
        <v>89</v>
      </c>
      <c r="N475" t="str">
        <f>VLOOKUP(درخواست[[#This Row],[کدکتاب]],کتاب[#All],4,FALSE)</f>
        <v>سایر</v>
      </c>
      <c r="O475">
        <f>VLOOKUP(درخواست[[#This Row],[کدکتاب]],کتاب[#All],3,FALSE)</f>
        <v>37000</v>
      </c>
      <c r="P475">
        <f>IF(درخواست[[#This Row],[ناشر]]="هاجر",VLOOKUP(درخواست[[#This Row],[استان]],تخفیف[#All],3,FALSE),VLOOKUP(درخواست[[#This Row],[استان]],تخفیف[#All],4,FALSE))</f>
        <v>0.25</v>
      </c>
      <c r="Q475">
        <f>درخواست[[#This Row],[پشت جلد]]*(1-درخواست[[#This Row],[تخفیف]])</f>
        <v>27750</v>
      </c>
      <c r="R475">
        <v>0</v>
      </c>
    </row>
    <row r="476" spans="1:18" x14ac:dyDescent="0.25">
      <c r="A476" s="24" t="s">
        <v>1016</v>
      </c>
      <c r="B476" t="s">
        <v>199</v>
      </c>
      <c r="C476">
        <v>3080636158</v>
      </c>
      <c r="D476" s="21" t="str">
        <f>MID(درخواست[[#This Row],[کدمدرسه]],1,1)</f>
        <v>3</v>
      </c>
      <c r="E476" t="s">
        <v>153</v>
      </c>
      <c r="F476" t="s">
        <v>153</v>
      </c>
      <c r="G476" t="s">
        <v>200</v>
      </c>
      <c r="H47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76" t="s">
        <v>201</v>
      </c>
      <c r="J476">
        <v>9128392091</v>
      </c>
      <c r="K476">
        <v>2155602857</v>
      </c>
      <c r="L476" s="24" t="s">
        <v>2173</v>
      </c>
      <c r="M476" t="s">
        <v>90</v>
      </c>
      <c r="N476" t="str">
        <f>VLOOKUP(درخواست[[#This Row],[کدکتاب]],کتاب[#All],4,FALSE)</f>
        <v>سایر</v>
      </c>
      <c r="O476">
        <f>VLOOKUP(درخواست[[#This Row],[کدکتاب]],کتاب[#All],3,FALSE)</f>
        <v>150000</v>
      </c>
      <c r="P476">
        <f>IF(درخواست[[#This Row],[ناشر]]="هاجر",VLOOKUP(درخواست[[#This Row],[استان]],تخفیف[#All],3,FALSE),VLOOKUP(درخواست[[#This Row],[استان]],تخفیف[#All],4,FALSE))</f>
        <v>0.25</v>
      </c>
      <c r="Q476">
        <f>درخواست[[#This Row],[پشت جلد]]*(1-درخواست[[#This Row],[تخفیف]])</f>
        <v>112500</v>
      </c>
      <c r="R476">
        <v>10</v>
      </c>
    </row>
    <row r="477" spans="1:18" x14ac:dyDescent="0.25">
      <c r="A477" s="24" t="s">
        <v>1017</v>
      </c>
      <c r="B477" t="s">
        <v>199</v>
      </c>
      <c r="C477">
        <v>3080636158</v>
      </c>
      <c r="D477" s="21" t="str">
        <f>MID(درخواست[[#This Row],[کدمدرسه]],1,1)</f>
        <v>3</v>
      </c>
      <c r="E477" t="s">
        <v>153</v>
      </c>
      <c r="F477" t="s">
        <v>153</v>
      </c>
      <c r="G477" t="s">
        <v>200</v>
      </c>
      <c r="H47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77" t="s">
        <v>201</v>
      </c>
      <c r="J477">
        <v>9128392091</v>
      </c>
      <c r="K477">
        <v>2155602857</v>
      </c>
      <c r="L477" s="24" t="s">
        <v>2174</v>
      </c>
      <c r="M477" t="s">
        <v>91</v>
      </c>
      <c r="N477" t="str">
        <f>VLOOKUP(درخواست[[#This Row],[کدکتاب]],کتاب[#All],4,FALSE)</f>
        <v>سایر</v>
      </c>
      <c r="O477">
        <f>VLOOKUP(درخواست[[#This Row],[کدکتاب]],کتاب[#All],3,FALSE)</f>
        <v>50000</v>
      </c>
      <c r="P477">
        <f>IF(درخواست[[#This Row],[ناشر]]="هاجر",VLOOKUP(درخواست[[#This Row],[استان]],تخفیف[#All],3,FALSE),VLOOKUP(درخواست[[#This Row],[استان]],تخفیف[#All],4,FALSE))</f>
        <v>0.25</v>
      </c>
      <c r="Q477">
        <f>درخواست[[#This Row],[پشت جلد]]*(1-درخواست[[#This Row],[تخفیف]])</f>
        <v>37500</v>
      </c>
      <c r="R477">
        <v>0</v>
      </c>
    </row>
    <row r="478" spans="1:18" x14ac:dyDescent="0.25">
      <c r="A478" s="24" t="s">
        <v>1018</v>
      </c>
      <c r="B478" t="s">
        <v>199</v>
      </c>
      <c r="C478">
        <v>3080636158</v>
      </c>
      <c r="D478" s="21" t="str">
        <f>MID(درخواست[[#This Row],[کدمدرسه]],1,1)</f>
        <v>3</v>
      </c>
      <c r="E478" t="s">
        <v>153</v>
      </c>
      <c r="F478" t="s">
        <v>153</v>
      </c>
      <c r="G478" t="s">
        <v>200</v>
      </c>
      <c r="H47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78" t="s">
        <v>201</v>
      </c>
      <c r="J478">
        <v>9128392091</v>
      </c>
      <c r="K478">
        <v>2155602857</v>
      </c>
      <c r="L478" s="24" t="s">
        <v>2213</v>
      </c>
      <c r="M478" t="s">
        <v>92</v>
      </c>
      <c r="N478" t="str">
        <f>VLOOKUP(درخواست[[#This Row],[کدکتاب]],کتاب[#All],4,FALSE)</f>
        <v>سایر</v>
      </c>
      <c r="O478">
        <f>VLOOKUP(درخواست[[#This Row],[کدکتاب]],کتاب[#All],3,FALSE)</f>
        <v>0</v>
      </c>
      <c r="P478">
        <f>IF(درخواست[[#This Row],[ناشر]]="هاجر",VLOOKUP(درخواست[[#This Row],[استان]],تخفیف[#All],3,FALSE),VLOOKUP(درخواست[[#This Row],[استان]],تخفیف[#All],4,FALSE))</f>
        <v>0.25</v>
      </c>
      <c r="Q478">
        <f>درخواست[[#This Row],[پشت جلد]]*(1-درخواست[[#This Row],[تخفیف]])</f>
        <v>0</v>
      </c>
      <c r="R478">
        <v>1</v>
      </c>
    </row>
    <row r="479" spans="1:18" x14ac:dyDescent="0.25">
      <c r="A479" s="24" t="s">
        <v>1019</v>
      </c>
      <c r="B479" t="s">
        <v>199</v>
      </c>
      <c r="C479">
        <v>3080636158</v>
      </c>
      <c r="D479" s="21" t="str">
        <f>MID(درخواست[[#This Row],[کدمدرسه]],1,1)</f>
        <v>3</v>
      </c>
      <c r="E479" t="s">
        <v>153</v>
      </c>
      <c r="F479" t="s">
        <v>153</v>
      </c>
      <c r="G479" t="s">
        <v>200</v>
      </c>
      <c r="H47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79" t="s">
        <v>201</v>
      </c>
      <c r="J479">
        <v>9128392091</v>
      </c>
      <c r="K479">
        <v>2155602857</v>
      </c>
      <c r="L479" s="24" t="s">
        <v>2175</v>
      </c>
      <c r="M479" t="s">
        <v>93</v>
      </c>
      <c r="N479" t="str">
        <f>VLOOKUP(درخواست[[#This Row],[کدکتاب]],کتاب[#All],4,FALSE)</f>
        <v>سایر</v>
      </c>
      <c r="O479">
        <f>VLOOKUP(درخواست[[#This Row],[کدکتاب]],کتاب[#All],3,FALSE)</f>
        <v>330000</v>
      </c>
      <c r="P479">
        <f>IF(درخواست[[#This Row],[ناشر]]="هاجر",VLOOKUP(درخواست[[#This Row],[استان]],تخفیف[#All],3,FALSE),VLOOKUP(درخواست[[#This Row],[استان]],تخفیف[#All],4,FALSE))</f>
        <v>0.25</v>
      </c>
      <c r="Q479">
        <f>درخواست[[#This Row],[پشت جلد]]*(1-درخواست[[#This Row],[تخفیف]])</f>
        <v>247500</v>
      </c>
      <c r="R479">
        <v>0</v>
      </c>
    </row>
    <row r="480" spans="1:18" x14ac:dyDescent="0.25">
      <c r="A480" s="24" t="s">
        <v>1020</v>
      </c>
      <c r="B480" t="s">
        <v>199</v>
      </c>
      <c r="C480">
        <v>3080636158</v>
      </c>
      <c r="D480" s="21" t="str">
        <f>MID(درخواست[[#This Row],[کدمدرسه]],1,1)</f>
        <v>3</v>
      </c>
      <c r="E480" t="s">
        <v>153</v>
      </c>
      <c r="F480" t="s">
        <v>153</v>
      </c>
      <c r="G480" t="s">
        <v>200</v>
      </c>
      <c r="H48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80" t="s">
        <v>201</v>
      </c>
      <c r="J480">
        <v>9128392091</v>
      </c>
      <c r="K480">
        <v>2155602857</v>
      </c>
      <c r="L480" s="24" t="s">
        <v>2176</v>
      </c>
      <c r="M480" t="s">
        <v>94</v>
      </c>
      <c r="N480" t="str">
        <f>VLOOKUP(درخواست[[#This Row],[کدکتاب]],کتاب[#All],4,FALSE)</f>
        <v>سایر</v>
      </c>
      <c r="O480">
        <f>VLOOKUP(درخواست[[#This Row],[کدکتاب]],کتاب[#All],3,FALSE)</f>
        <v>715000</v>
      </c>
      <c r="P480">
        <f>IF(درخواست[[#This Row],[ناشر]]="هاجر",VLOOKUP(درخواست[[#This Row],[استان]],تخفیف[#All],3,FALSE),VLOOKUP(درخواست[[#This Row],[استان]],تخفیف[#All],4,FALSE))</f>
        <v>0.25</v>
      </c>
      <c r="Q480">
        <f>درخواست[[#This Row],[پشت جلد]]*(1-درخواست[[#This Row],[تخفیف]])</f>
        <v>536250</v>
      </c>
      <c r="R480">
        <v>8</v>
      </c>
    </row>
    <row r="481" spans="1:18" x14ac:dyDescent="0.25">
      <c r="A481" s="24" t="s">
        <v>1021</v>
      </c>
      <c r="B481" t="s">
        <v>199</v>
      </c>
      <c r="C481">
        <v>3080636158</v>
      </c>
      <c r="D481" s="21" t="str">
        <f>MID(درخواست[[#This Row],[کدمدرسه]],1,1)</f>
        <v>3</v>
      </c>
      <c r="E481" t="s">
        <v>153</v>
      </c>
      <c r="F481" t="s">
        <v>153</v>
      </c>
      <c r="G481" t="s">
        <v>200</v>
      </c>
      <c r="H48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81" t="s">
        <v>201</v>
      </c>
      <c r="J481">
        <v>9128392091</v>
      </c>
      <c r="K481">
        <v>2155602857</v>
      </c>
      <c r="L481" s="24" t="s">
        <v>2177</v>
      </c>
      <c r="M481" t="s">
        <v>95</v>
      </c>
      <c r="N481" t="str">
        <f>VLOOKUP(درخواست[[#This Row],[کدکتاب]],کتاب[#All],4,FALSE)</f>
        <v>هاجر</v>
      </c>
      <c r="O481">
        <f>VLOOKUP(درخواست[[#This Row],[کدکتاب]],کتاب[#All],3,FALSE)</f>
        <v>0</v>
      </c>
      <c r="P481">
        <f>IF(درخواست[[#This Row],[ناشر]]="هاجر",VLOOKUP(درخواست[[#This Row],[استان]],تخفیف[#All],3,FALSE),VLOOKUP(درخواست[[#This Row],[استان]],تخفیف[#All],4,FALSE))</f>
        <v>0.37</v>
      </c>
      <c r="Q481">
        <f>درخواست[[#This Row],[پشت جلد]]*(1-درخواست[[#This Row],[تخفیف]])</f>
        <v>0</v>
      </c>
      <c r="R481">
        <v>0</v>
      </c>
    </row>
    <row r="482" spans="1:18" x14ac:dyDescent="0.25">
      <c r="A482" s="24" t="s">
        <v>1022</v>
      </c>
      <c r="B482" t="s">
        <v>199</v>
      </c>
      <c r="C482">
        <v>3080636158</v>
      </c>
      <c r="D482" s="21" t="str">
        <f>MID(درخواست[[#This Row],[کدمدرسه]],1,1)</f>
        <v>3</v>
      </c>
      <c r="E482" t="s">
        <v>153</v>
      </c>
      <c r="F482" t="s">
        <v>153</v>
      </c>
      <c r="G482" t="s">
        <v>200</v>
      </c>
      <c r="H48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82" t="s">
        <v>201</v>
      </c>
      <c r="J482">
        <v>9128392091</v>
      </c>
      <c r="K482">
        <v>2155602857</v>
      </c>
      <c r="L482" s="24" t="s">
        <v>2178</v>
      </c>
      <c r="M482" t="s">
        <v>96</v>
      </c>
      <c r="N482" t="str">
        <f>VLOOKUP(درخواست[[#This Row],[کدکتاب]],کتاب[#All],4,FALSE)</f>
        <v>سایر</v>
      </c>
      <c r="O482">
        <f>VLOOKUP(درخواست[[#This Row],[کدکتاب]],کتاب[#All],3,FALSE)</f>
        <v>44000</v>
      </c>
      <c r="P482">
        <f>IF(درخواست[[#This Row],[ناشر]]="هاجر",VLOOKUP(درخواست[[#This Row],[استان]],تخفیف[#All],3,FALSE),VLOOKUP(درخواست[[#This Row],[استان]],تخفیف[#All],4,FALSE))</f>
        <v>0.25</v>
      </c>
      <c r="Q482">
        <f>درخواست[[#This Row],[پشت جلد]]*(1-درخواست[[#This Row],[تخفیف]])</f>
        <v>33000</v>
      </c>
      <c r="R482">
        <v>0</v>
      </c>
    </row>
    <row r="483" spans="1:18" x14ac:dyDescent="0.25">
      <c r="A483" s="24" t="s">
        <v>1023</v>
      </c>
      <c r="B483" t="s">
        <v>199</v>
      </c>
      <c r="C483">
        <v>3080636158</v>
      </c>
      <c r="D483" s="21" t="str">
        <f>MID(درخواست[[#This Row],[کدمدرسه]],1,1)</f>
        <v>3</v>
      </c>
      <c r="E483" t="s">
        <v>153</v>
      </c>
      <c r="F483" t="s">
        <v>153</v>
      </c>
      <c r="G483" t="s">
        <v>200</v>
      </c>
      <c r="H48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83" t="s">
        <v>201</v>
      </c>
      <c r="J483">
        <v>9128392091</v>
      </c>
      <c r="K483">
        <v>2155602857</v>
      </c>
      <c r="L483" s="24" t="s">
        <v>2179</v>
      </c>
      <c r="M483" t="s">
        <v>97</v>
      </c>
      <c r="N483" t="str">
        <f>VLOOKUP(درخواست[[#This Row],[کدکتاب]],کتاب[#All],4,FALSE)</f>
        <v>هاجر</v>
      </c>
      <c r="O483">
        <f>VLOOKUP(درخواست[[#This Row],[کدکتاب]],کتاب[#All],3,FALSE)</f>
        <v>420000</v>
      </c>
      <c r="P483">
        <f>IF(درخواست[[#This Row],[ناشر]]="هاجر",VLOOKUP(درخواست[[#This Row],[استان]],تخفیف[#All],3,FALSE),VLOOKUP(درخواست[[#This Row],[استان]],تخفیف[#All],4,FALSE))</f>
        <v>0.37</v>
      </c>
      <c r="Q483">
        <f>درخواست[[#This Row],[پشت جلد]]*(1-درخواست[[#This Row],[تخفیف]])</f>
        <v>264600</v>
      </c>
      <c r="R483">
        <v>6</v>
      </c>
    </row>
    <row r="484" spans="1:18" x14ac:dyDescent="0.25">
      <c r="A484" s="24" t="s">
        <v>1024</v>
      </c>
      <c r="B484" t="s">
        <v>199</v>
      </c>
      <c r="C484">
        <v>3080636158</v>
      </c>
      <c r="D484" s="21" t="str">
        <f>MID(درخواست[[#This Row],[کدمدرسه]],1,1)</f>
        <v>3</v>
      </c>
      <c r="E484" t="s">
        <v>153</v>
      </c>
      <c r="F484" t="s">
        <v>153</v>
      </c>
      <c r="G484" t="s">
        <v>200</v>
      </c>
      <c r="H48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84" t="s">
        <v>201</v>
      </c>
      <c r="J484">
        <v>9128392091</v>
      </c>
      <c r="K484">
        <v>2155602857</v>
      </c>
      <c r="L484" s="24" t="s">
        <v>2180</v>
      </c>
      <c r="M484" t="s">
        <v>98</v>
      </c>
      <c r="N484" t="str">
        <f>VLOOKUP(درخواست[[#This Row],[کدکتاب]],کتاب[#All],4,FALSE)</f>
        <v>سایر</v>
      </c>
      <c r="O484">
        <f>VLOOKUP(درخواست[[#This Row],[کدکتاب]],کتاب[#All],3,FALSE)</f>
        <v>390000</v>
      </c>
      <c r="P484">
        <f>IF(درخواست[[#This Row],[ناشر]]="هاجر",VLOOKUP(درخواست[[#This Row],[استان]],تخفیف[#All],3,FALSE),VLOOKUP(درخواست[[#This Row],[استان]],تخفیف[#All],4,FALSE))</f>
        <v>0.25</v>
      </c>
      <c r="Q484">
        <f>درخواست[[#This Row],[پشت جلد]]*(1-درخواست[[#This Row],[تخفیف]])</f>
        <v>292500</v>
      </c>
      <c r="R484">
        <v>1</v>
      </c>
    </row>
    <row r="485" spans="1:18" x14ac:dyDescent="0.25">
      <c r="A485" s="24" t="s">
        <v>1025</v>
      </c>
      <c r="B485" t="s">
        <v>199</v>
      </c>
      <c r="C485">
        <v>3080636158</v>
      </c>
      <c r="D485" s="21" t="str">
        <f>MID(درخواست[[#This Row],[کدمدرسه]],1,1)</f>
        <v>3</v>
      </c>
      <c r="E485" t="s">
        <v>153</v>
      </c>
      <c r="F485" t="s">
        <v>153</v>
      </c>
      <c r="G485" t="s">
        <v>200</v>
      </c>
      <c r="H48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85" t="s">
        <v>201</v>
      </c>
      <c r="J485">
        <v>9128392091</v>
      </c>
      <c r="K485">
        <v>2155602857</v>
      </c>
      <c r="L485" s="24" t="s">
        <v>2181</v>
      </c>
      <c r="M485" t="s">
        <v>99</v>
      </c>
      <c r="N485" t="str">
        <f>VLOOKUP(درخواست[[#This Row],[کدکتاب]],کتاب[#All],4,FALSE)</f>
        <v>سایر</v>
      </c>
      <c r="O485">
        <f>VLOOKUP(درخواست[[#This Row],[کدکتاب]],کتاب[#All],3,FALSE)</f>
        <v>360000</v>
      </c>
      <c r="P485">
        <f>IF(درخواست[[#This Row],[ناشر]]="هاجر",VLOOKUP(درخواست[[#This Row],[استان]],تخفیف[#All],3,FALSE),VLOOKUP(درخواست[[#This Row],[استان]],تخفیف[#All],4,FALSE))</f>
        <v>0.25</v>
      </c>
      <c r="Q485">
        <f>درخواست[[#This Row],[پشت جلد]]*(1-درخواست[[#This Row],[تخفیف]])</f>
        <v>270000</v>
      </c>
      <c r="R485">
        <v>0</v>
      </c>
    </row>
    <row r="486" spans="1:18" x14ac:dyDescent="0.25">
      <c r="A486" s="24" t="s">
        <v>1026</v>
      </c>
      <c r="B486" t="s">
        <v>199</v>
      </c>
      <c r="C486">
        <v>3080636158</v>
      </c>
      <c r="D486" s="21" t="str">
        <f>MID(درخواست[[#This Row],[کدمدرسه]],1,1)</f>
        <v>3</v>
      </c>
      <c r="E486" t="s">
        <v>153</v>
      </c>
      <c r="F486" t="s">
        <v>153</v>
      </c>
      <c r="G486" t="s">
        <v>200</v>
      </c>
      <c r="H48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86" t="s">
        <v>201</v>
      </c>
      <c r="J486">
        <v>9128392091</v>
      </c>
      <c r="K486">
        <v>2155602857</v>
      </c>
      <c r="L486" s="24" t="s">
        <v>2182</v>
      </c>
      <c r="M486" t="s">
        <v>100</v>
      </c>
      <c r="N486" t="str">
        <f>VLOOKUP(درخواست[[#This Row],[کدکتاب]],کتاب[#All],4,FALSE)</f>
        <v>سایر</v>
      </c>
      <c r="O486">
        <f>VLOOKUP(درخواست[[#This Row],[کدکتاب]],کتاب[#All],3,FALSE)</f>
        <v>450000</v>
      </c>
      <c r="P486">
        <f>IF(درخواست[[#This Row],[ناشر]]="هاجر",VLOOKUP(درخواست[[#This Row],[استان]],تخفیف[#All],3,FALSE),VLOOKUP(درخواست[[#This Row],[استان]],تخفیف[#All],4,FALSE))</f>
        <v>0.25</v>
      </c>
      <c r="Q486">
        <f>درخواست[[#This Row],[پشت جلد]]*(1-درخواست[[#This Row],[تخفیف]])</f>
        <v>337500</v>
      </c>
      <c r="R486">
        <v>0</v>
      </c>
    </row>
    <row r="487" spans="1:18" x14ac:dyDescent="0.25">
      <c r="A487" s="24" t="s">
        <v>1027</v>
      </c>
      <c r="B487" t="s">
        <v>199</v>
      </c>
      <c r="C487">
        <v>3080636158</v>
      </c>
      <c r="D487" s="21" t="str">
        <f>MID(درخواست[[#This Row],[کدمدرسه]],1,1)</f>
        <v>3</v>
      </c>
      <c r="E487" t="s">
        <v>153</v>
      </c>
      <c r="F487" t="s">
        <v>153</v>
      </c>
      <c r="G487" t="s">
        <v>200</v>
      </c>
      <c r="H48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87" t="s">
        <v>201</v>
      </c>
      <c r="J487">
        <v>9128392091</v>
      </c>
      <c r="K487">
        <v>2155602857</v>
      </c>
      <c r="L487" s="24" t="s">
        <v>2183</v>
      </c>
      <c r="M487" t="s">
        <v>101</v>
      </c>
      <c r="N487" t="str">
        <f>VLOOKUP(درخواست[[#This Row],[کدکتاب]],کتاب[#All],4,FALSE)</f>
        <v>سایر</v>
      </c>
      <c r="O487">
        <f>VLOOKUP(درخواست[[#This Row],[کدکتاب]],کتاب[#All],3,FALSE)</f>
        <v>185000</v>
      </c>
      <c r="P487">
        <f>IF(درخواست[[#This Row],[ناشر]]="هاجر",VLOOKUP(درخواست[[#This Row],[استان]],تخفیف[#All],3,FALSE),VLOOKUP(درخواست[[#This Row],[استان]],تخفیف[#All],4,FALSE))</f>
        <v>0.25</v>
      </c>
      <c r="Q487">
        <f>درخواست[[#This Row],[پشت جلد]]*(1-درخواست[[#This Row],[تخفیف]])</f>
        <v>138750</v>
      </c>
      <c r="R487">
        <v>0</v>
      </c>
    </row>
    <row r="488" spans="1:18" x14ac:dyDescent="0.25">
      <c r="A488" s="24" t="s">
        <v>1028</v>
      </c>
      <c r="B488" t="s">
        <v>199</v>
      </c>
      <c r="C488">
        <v>3080636158</v>
      </c>
      <c r="D488" s="21" t="str">
        <f>MID(درخواست[[#This Row],[کدمدرسه]],1,1)</f>
        <v>3</v>
      </c>
      <c r="E488" t="s">
        <v>153</v>
      </c>
      <c r="F488" t="s">
        <v>153</v>
      </c>
      <c r="G488" t="s">
        <v>200</v>
      </c>
      <c r="H48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88" t="s">
        <v>201</v>
      </c>
      <c r="J488">
        <v>9128392091</v>
      </c>
      <c r="K488">
        <v>2155602857</v>
      </c>
      <c r="L488" s="24" t="s">
        <v>2184</v>
      </c>
      <c r="M488" t="s">
        <v>102</v>
      </c>
      <c r="N488" t="str">
        <f>VLOOKUP(درخواست[[#This Row],[کدکتاب]],کتاب[#All],4,FALSE)</f>
        <v>سایر</v>
      </c>
      <c r="O488">
        <f>VLOOKUP(درخواست[[#This Row],[کدکتاب]],کتاب[#All],3,FALSE)</f>
        <v>150000</v>
      </c>
      <c r="P488">
        <f>IF(درخواست[[#This Row],[ناشر]]="هاجر",VLOOKUP(درخواست[[#This Row],[استان]],تخفیف[#All],3,FALSE),VLOOKUP(درخواست[[#This Row],[استان]],تخفیف[#All],4,FALSE))</f>
        <v>0.25</v>
      </c>
      <c r="Q488">
        <f>درخواست[[#This Row],[پشت جلد]]*(1-درخواست[[#This Row],[تخفیف]])</f>
        <v>112500</v>
      </c>
      <c r="R488">
        <v>0</v>
      </c>
    </row>
    <row r="489" spans="1:18" x14ac:dyDescent="0.25">
      <c r="A489" s="24" t="s">
        <v>1029</v>
      </c>
      <c r="B489" t="s">
        <v>199</v>
      </c>
      <c r="C489">
        <v>3080636158</v>
      </c>
      <c r="D489" s="21" t="str">
        <f>MID(درخواست[[#This Row],[کدمدرسه]],1,1)</f>
        <v>3</v>
      </c>
      <c r="E489" t="s">
        <v>153</v>
      </c>
      <c r="F489" t="s">
        <v>153</v>
      </c>
      <c r="G489" t="s">
        <v>200</v>
      </c>
      <c r="H48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89" t="s">
        <v>201</v>
      </c>
      <c r="J489">
        <v>9128392091</v>
      </c>
      <c r="K489">
        <v>2155602857</v>
      </c>
      <c r="L489" s="24" t="s">
        <v>2185</v>
      </c>
      <c r="M489" t="s">
        <v>103</v>
      </c>
      <c r="N489" t="str">
        <f>VLOOKUP(درخواست[[#This Row],[کدکتاب]],کتاب[#All],4,FALSE)</f>
        <v>سایر</v>
      </c>
      <c r="O489">
        <f>VLOOKUP(درخواست[[#This Row],[کدکتاب]],کتاب[#All],3,FALSE)</f>
        <v>90000</v>
      </c>
      <c r="P489">
        <f>IF(درخواست[[#This Row],[ناشر]]="هاجر",VLOOKUP(درخواست[[#This Row],[استان]],تخفیف[#All],3,FALSE),VLOOKUP(درخواست[[#This Row],[استان]],تخفیف[#All],4,FALSE))</f>
        <v>0.25</v>
      </c>
      <c r="Q489">
        <f>درخواست[[#This Row],[پشت جلد]]*(1-درخواست[[#This Row],[تخفیف]])</f>
        <v>67500</v>
      </c>
      <c r="R489">
        <v>0</v>
      </c>
    </row>
    <row r="490" spans="1:18" x14ac:dyDescent="0.25">
      <c r="A490" s="24" t="s">
        <v>1030</v>
      </c>
      <c r="B490" t="s">
        <v>199</v>
      </c>
      <c r="C490">
        <v>3080636158</v>
      </c>
      <c r="D490" s="21" t="str">
        <f>MID(درخواست[[#This Row],[کدمدرسه]],1,1)</f>
        <v>3</v>
      </c>
      <c r="E490" t="s">
        <v>153</v>
      </c>
      <c r="F490" t="s">
        <v>153</v>
      </c>
      <c r="G490" t="s">
        <v>200</v>
      </c>
      <c r="H49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90" t="s">
        <v>201</v>
      </c>
      <c r="J490">
        <v>9128392091</v>
      </c>
      <c r="K490">
        <v>2155602857</v>
      </c>
      <c r="L490" s="24" t="s">
        <v>2186</v>
      </c>
      <c r="M490" t="s">
        <v>104</v>
      </c>
      <c r="N490" t="str">
        <f>VLOOKUP(درخواست[[#This Row],[کدکتاب]],کتاب[#All],4,FALSE)</f>
        <v>سایر</v>
      </c>
      <c r="O490">
        <f>VLOOKUP(درخواست[[#This Row],[کدکتاب]],کتاب[#All],3,FALSE)</f>
        <v>500000</v>
      </c>
      <c r="P490">
        <f>IF(درخواست[[#This Row],[ناشر]]="هاجر",VLOOKUP(درخواست[[#This Row],[استان]],تخفیف[#All],3,FALSE),VLOOKUP(درخواست[[#This Row],[استان]],تخفیف[#All],4,FALSE))</f>
        <v>0.25</v>
      </c>
      <c r="Q490">
        <f>درخواست[[#This Row],[پشت جلد]]*(1-درخواست[[#This Row],[تخفیف]])</f>
        <v>375000</v>
      </c>
      <c r="R490">
        <v>0</v>
      </c>
    </row>
    <row r="491" spans="1:18" x14ac:dyDescent="0.25">
      <c r="A491" s="24" t="s">
        <v>1031</v>
      </c>
      <c r="B491" t="s">
        <v>199</v>
      </c>
      <c r="C491">
        <v>3080636158</v>
      </c>
      <c r="D491" s="21" t="str">
        <f>MID(درخواست[[#This Row],[کدمدرسه]],1,1)</f>
        <v>3</v>
      </c>
      <c r="E491" t="s">
        <v>153</v>
      </c>
      <c r="F491" t="s">
        <v>153</v>
      </c>
      <c r="G491" t="s">
        <v>200</v>
      </c>
      <c r="H49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91" t="s">
        <v>201</v>
      </c>
      <c r="J491">
        <v>9128392091</v>
      </c>
      <c r="K491">
        <v>2155602857</v>
      </c>
      <c r="L491" s="24" t="s">
        <v>2187</v>
      </c>
      <c r="M491" t="s">
        <v>105</v>
      </c>
      <c r="N491" t="str">
        <f>VLOOKUP(درخواست[[#This Row],[کدکتاب]],کتاب[#All],4,FALSE)</f>
        <v>سایر</v>
      </c>
      <c r="O491">
        <f>VLOOKUP(درخواست[[#This Row],[کدکتاب]],کتاب[#All],3,FALSE)</f>
        <v>110000</v>
      </c>
      <c r="P491">
        <f>IF(درخواست[[#This Row],[ناشر]]="هاجر",VLOOKUP(درخواست[[#This Row],[استان]],تخفیف[#All],3,FALSE),VLOOKUP(درخواست[[#This Row],[استان]],تخفیف[#All],4,FALSE))</f>
        <v>0.25</v>
      </c>
      <c r="Q491">
        <f>درخواست[[#This Row],[پشت جلد]]*(1-درخواست[[#This Row],[تخفیف]])</f>
        <v>82500</v>
      </c>
      <c r="R491">
        <v>0</v>
      </c>
    </row>
    <row r="492" spans="1:18" x14ac:dyDescent="0.25">
      <c r="A492" s="24" t="s">
        <v>1032</v>
      </c>
      <c r="B492" t="s">
        <v>199</v>
      </c>
      <c r="C492">
        <v>3080636158</v>
      </c>
      <c r="D492" s="21" t="str">
        <f>MID(درخواست[[#This Row],[کدمدرسه]],1,1)</f>
        <v>3</v>
      </c>
      <c r="E492" t="s">
        <v>153</v>
      </c>
      <c r="F492" t="s">
        <v>153</v>
      </c>
      <c r="G492" t="s">
        <v>200</v>
      </c>
      <c r="H49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92" t="s">
        <v>201</v>
      </c>
      <c r="J492">
        <v>9128392091</v>
      </c>
      <c r="K492">
        <v>2155602857</v>
      </c>
      <c r="L492" s="24" t="s">
        <v>2188</v>
      </c>
      <c r="M492" t="s">
        <v>106</v>
      </c>
      <c r="N492" t="str">
        <f>VLOOKUP(درخواست[[#This Row],[کدکتاب]],کتاب[#All],4,FALSE)</f>
        <v>سایر</v>
      </c>
      <c r="O492">
        <f>VLOOKUP(درخواست[[#This Row],[کدکتاب]],کتاب[#All],3,FALSE)</f>
        <v>140000</v>
      </c>
      <c r="P492">
        <f>IF(درخواست[[#This Row],[ناشر]]="هاجر",VLOOKUP(درخواست[[#This Row],[استان]],تخفیف[#All],3,FALSE),VLOOKUP(درخواست[[#This Row],[استان]],تخفیف[#All],4,FALSE))</f>
        <v>0.25</v>
      </c>
      <c r="Q492">
        <f>درخواست[[#This Row],[پشت جلد]]*(1-درخواست[[#This Row],[تخفیف]])</f>
        <v>105000</v>
      </c>
      <c r="R492">
        <v>0</v>
      </c>
    </row>
    <row r="493" spans="1:18" x14ac:dyDescent="0.25">
      <c r="A493" s="24" t="s">
        <v>1033</v>
      </c>
      <c r="B493" t="s">
        <v>199</v>
      </c>
      <c r="C493">
        <v>3080636158</v>
      </c>
      <c r="D493" s="21" t="str">
        <f>MID(درخواست[[#This Row],[کدمدرسه]],1,1)</f>
        <v>3</v>
      </c>
      <c r="E493" t="s">
        <v>153</v>
      </c>
      <c r="F493" t="s">
        <v>153</v>
      </c>
      <c r="G493" t="s">
        <v>200</v>
      </c>
      <c r="H49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93" t="s">
        <v>201</v>
      </c>
      <c r="J493">
        <v>9128392091</v>
      </c>
      <c r="K493">
        <v>2155602857</v>
      </c>
      <c r="L493" s="24" t="s">
        <v>2189</v>
      </c>
      <c r="M493" t="s">
        <v>107</v>
      </c>
      <c r="N493" t="str">
        <f>VLOOKUP(درخواست[[#This Row],[کدکتاب]],کتاب[#All],4,FALSE)</f>
        <v>سایر</v>
      </c>
      <c r="O493">
        <f>VLOOKUP(درخواست[[#This Row],[کدکتاب]],کتاب[#All],3,FALSE)</f>
        <v>510000</v>
      </c>
      <c r="P493">
        <f>IF(درخواست[[#This Row],[ناشر]]="هاجر",VLOOKUP(درخواست[[#This Row],[استان]],تخفیف[#All],3,FALSE),VLOOKUP(درخواست[[#This Row],[استان]],تخفیف[#All],4,FALSE))</f>
        <v>0.25</v>
      </c>
      <c r="Q493">
        <f>درخواست[[#This Row],[پشت جلد]]*(1-درخواست[[#This Row],[تخفیف]])</f>
        <v>382500</v>
      </c>
      <c r="R493">
        <v>0</v>
      </c>
    </row>
    <row r="494" spans="1:18" x14ac:dyDescent="0.25">
      <c r="A494" s="24" t="s">
        <v>1034</v>
      </c>
      <c r="B494" t="s">
        <v>199</v>
      </c>
      <c r="C494">
        <v>3080636158</v>
      </c>
      <c r="D494" s="21" t="str">
        <f>MID(درخواست[[#This Row],[کدمدرسه]],1,1)</f>
        <v>3</v>
      </c>
      <c r="E494" t="s">
        <v>153</v>
      </c>
      <c r="F494" t="s">
        <v>153</v>
      </c>
      <c r="G494" t="s">
        <v>200</v>
      </c>
      <c r="H49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94" t="s">
        <v>201</v>
      </c>
      <c r="J494">
        <v>9128392091</v>
      </c>
      <c r="K494">
        <v>2155602857</v>
      </c>
      <c r="L494" s="24" t="s">
        <v>2190</v>
      </c>
      <c r="M494" t="s">
        <v>108</v>
      </c>
      <c r="N494" t="str">
        <f>VLOOKUP(درخواست[[#This Row],[کدکتاب]],کتاب[#All],4,FALSE)</f>
        <v>سایر</v>
      </c>
      <c r="O494">
        <f>VLOOKUP(درخواست[[#This Row],[کدکتاب]],کتاب[#All],3,FALSE)</f>
        <v>300000</v>
      </c>
      <c r="P494">
        <f>IF(درخواست[[#This Row],[ناشر]]="هاجر",VLOOKUP(درخواست[[#This Row],[استان]],تخفیف[#All],3,FALSE),VLOOKUP(درخواست[[#This Row],[استان]],تخفیف[#All],4,FALSE))</f>
        <v>0.25</v>
      </c>
      <c r="Q494">
        <f>درخواست[[#This Row],[پشت جلد]]*(1-درخواست[[#This Row],[تخفیف]])</f>
        <v>225000</v>
      </c>
      <c r="R494">
        <v>0</v>
      </c>
    </row>
    <row r="495" spans="1:18" x14ac:dyDescent="0.25">
      <c r="A495" s="24" t="s">
        <v>1035</v>
      </c>
      <c r="B495" t="s">
        <v>199</v>
      </c>
      <c r="C495">
        <v>3080636158</v>
      </c>
      <c r="D495" s="21" t="str">
        <f>MID(درخواست[[#This Row],[کدمدرسه]],1,1)</f>
        <v>3</v>
      </c>
      <c r="E495" t="s">
        <v>153</v>
      </c>
      <c r="F495" t="s">
        <v>153</v>
      </c>
      <c r="G495" t="s">
        <v>200</v>
      </c>
      <c r="H49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95" t="s">
        <v>201</v>
      </c>
      <c r="J495">
        <v>9128392091</v>
      </c>
      <c r="K495">
        <v>2155602857</v>
      </c>
      <c r="L495" s="24" t="s">
        <v>2191</v>
      </c>
      <c r="M495" t="s">
        <v>109</v>
      </c>
      <c r="N495" t="str">
        <f>VLOOKUP(درخواست[[#This Row],[کدکتاب]],کتاب[#All],4,FALSE)</f>
        <v>سایر</v>
      </c>
      <c r="O495">
        <f>VLOOKUP(درخواست[[#This Row],[کدکتاب]],کتاب[#All],3,FALSE)</f>
        <v>600000</v>
      </c>
      <c r="P495">
        <f>IF(درخواست[[#This Row],[ناشر]]="هاجر",VLOOKUP(درخواست[[#This Row],[استان]],تخفیف[#All],3,FALSE),VLOOKUP(درخواست[[#This Row],[استان]],تخفیف[#All],4,FALSE))</f>
        <v>0.25</v>
      </c>
      <c r="Q495">
        <f>درخواست[[#This Row],[پشت جلد]]*(1-درخواست[[#This Row],[تخفیف]])</f>
        <v>450000</v>
      </c>
      <c r="R495">
        <v>8</v>
      </c>
    </row>
    <row r="496" spans="1:18" x14ac:dyDescent="0.25">
      <c r="A496" s="24" t="s">
        <v>1036</v>
      </c>
      <c r="B496" t="s">
        <v>199</v>
      </c>
      <c r="C496">
        <v>3080636158</v>
      </c>
      <c r="D496" s="21" t="str">
        <f>MID(درخواست[[#This Row],[کدمدرسه]],1,1)</f>
        <v>3</v>
      </c>
      <c r="E496" t="s">
        <v>153</v>
      </c>
      <c r="F496" t="s">
        <v>153</v>
      </c>
      <c r="G496" t="s">
        <v>200</v>
      </c>
      <c r="H49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96" t="s">
        <v>201</v>
      </c>
      <c r="J496">
        <v>9128392091</v>
      </c>
      <c r="K496">
        <v>2155602857</v>
      </c>
      <c r="L496" s="24" t="s">
        <v>2192</v>
      </c>
      <c r="M496" t="s">
        <v>110</v>
      </c>
      <c r="N496" t="str">
        <f>VLOOKUP(درخواست[[#This Row],[کدکتاب]],کتاب[#All],4,FALSE)</f>
        <v>سایر</v>
      </c>
      <c r="O496">
        <f>VLOOKUP(درخواست[[#This Row],[کدکتاب]],کتاب[#All],3,FALSE)</f>
        <v>58000</v>
      </c>
      <c r="P496">
        <f>IF(درخواست[[#This Row],[ناشر]]="هاجر",VLOOKUP(درخواست[[#This Row],[استان]],تخفیف[#All],3,FALSE),VLOOKUP(درخواست[[#This Row],[استان]],تخفیف[#All],4,FALSE))</f>
        <v>0.25</v>
      </c>
      <c r="Q496">
        <f>درخواست[[#This Row],[پشت جلد]]*(1-درخواست[[#This Row],[تخفیف]])</f>
        <v>43500</v>
      </c>
      <c r="R496">
        <v>0</v>
      </c>
    </row>
    <row r="497" spans="1:18" x14ac:dyDescent="0.25">
      <c r="A497" s="24" t="s">
        <v>1037</v>
      </c>
      <c r="B497" t="s">
        <v>199</v>
      </c>
      <c r="C497">
        <v>3080636158</v>
      </c>
      <c r="D497" s="21" t="str">
        <f>MID(درخواست[[#This Row],[کدمدرسه]],1,1)</f>
        <v>3</v>
      </c>
      <c r="E497" t="s">
        <v>153</v>
      </c>
      <c r="F497" t="s">
        <v>153</v>
      </c>
      <c r="G497" t="s">
        <v>200</v>
      </c>
      <c r="H49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97" t="s">
        <v>201</v>
      </c>
      <c r="J497">
        <v>9128392091</v>
      </c>
      <c r="K497">
        <v>2155602857</v>
      </c>
      <c r="L497" s="24" t="s">
        <v>2193</v>
      </c>
      <c r="M497" t="s">
        <v>111</v>
      </c>
      <c r="N497" t="str">
        <f>VLOOKUP(درخواست[[#This Row],[کدکتاب]],کتاب[#All],4,FALSE)</f>
        <v>سایر</v>
      </c>
      <c r="O497">
        <f>VLOOKUP(درخواست[[#This Row],[کدکتاب]],کتاب[#All],3,FALSE)</f>
        <v>880000</v>
      </c>
      <c r="P497">
        <f>IF(درخواست[[#This Row],[ناشر]]="هاجر",VLOOKUP(درخواست[[#This Row],[استان]],تخفیف[#All],3,FALSE),VLOOKUP(درخواست[[#This Row],[استان]],تخفیف[#All],4,FALSE))</f>
        <v>0.25</v>
      </c>
      <c r="Q497">
        <f>درخواست[[#This Row],[پشت جلد]]*(1-درخواست[[#This Row],[تخفیف]])</f>
        <v>660000</v>
      </c>
      <c r="R497">
        <v>5</v>
      </c>
    </row>
    <row r="498" spans="1:18" x14ac:dyDescent="0.25">
      <c r="A498" s="24" t="s">
        <v>1038</v>
      </c>
      <c r="B498" t="s">
        <v>199</v>
      </c>
      <c r="C498">
        <v>3080636158</v>
      </c>
      <c r="D498" s="21" t="str">
        <f>MID(درخواست[[#This Row],[کدمدرسه]],1,1)</f>
        <v>3</v>
      </c>
      <c r="E498" t="s">
        <v>153</v>
      </c>
      <c r="F498" t="s">
        <v>153</v>
      </c>
      <c r="G498" t="s">
        <v>200</v>
      </c>
      <c r="H49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98" t="s">
        <v>201</v>
      </c>
      <c r="J498">
        <v>9128392091</v>
      </c>
      <c r="K498">
        <v>2155602857</v>
      </c>
      <c r="L498" s="24" t="s">
        <v>2110</v>
      </c>
      <c r="M498" t="s">
        <v>112</v>
      </c>
      <c r="N498" t="str">
        <f>VLOOKUP(درخواست[[#This Row],[کدکتاب]],کتاب[#All],4,FALSE)</f>
        <v>سایر</v>
      </c>
      <c r="O498">
        <f>VLOOKUP(درخواست[[#This Row],[کدکتاب]],کتاب[#All],3,FALSE)</f>
        <v>600000</v>
      </c>
      <c r="P498">
        <f>IF(درخواست[[#This Row],[ناشر]]="هاجر",VLOOKUP(درخواست[[#This Row],[استان]],تخفیف[#All],3,FALSE),VLOOKUP(درخواست[[#This Row],[استان]],تخفیف[#All],4,FALSE))</f>
        <v>0.25</v>
      </c>
      <c r="Q498">
        <f>درخواست[[#This Row],[پشت جلد]]*(1-درخواست[[#This Row],[تخفیف]])</f>
        <v>450000</v>
      </c>
      <c r="R498">
        <v>0</v>
      </c>
    </row>
    <row r="499" spans="1:18" x14ac:dyDescent="0.25">
      <c r="A499" s="24" t="s">
        <v>1039</v>
      </c>
      <c r="B499" t="s">
        <v>199</v>
      </c>
      <c r="C499">
        <v>3080636158</v>
      </c>
      <c r="D499" s="21" t="str">
        <f>MID(درخواست[[#This Row],[کدمدرسه]],1,1)</f>
        <v>3</v>
      </c>
      <c r="E499" t="s">
        <v>153</v>
      </c>
      <c r="F499" t="s">
        <v>153</v>
      </c>
      <c r="G499" t="s">
        <v>200</v>
      </c>
      <c r="H49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499" t="s">
        <v>201</v>
      </c>
      <c r="J499">
        <v>9128392091</v>
      </c>
      <c r="K499">
        <v>2155602857</v>
      </c>
      <c r="L499" s="24" t="s">
        <v>2212</v>
      </c>
      <c r="M499" t="s">
        <v>113</v>
      </c>
      <c r="N499" t="str">
        <f>VLOOKUP(درخواست[[#This Row],[کدکتاب]],کتاب[#All],4,FALSE)</f>
        <v>سایر</v>
      </c>
      <c r="O499">
        <f>VLOOKUP(درخواست[[#This Row],[کدکتاب]],کتاب[#All],3,FALSE)</f>
        <v>950000</v>
      </c>
      <c r="P499">
        <f>IF(درخواست[[#This Row],[ناشر]]="هاجر",VLOOKUP(درخواست[[#This Row],[استان]],تخفیف[#All],3,FALSE),VLOOKUP(درخواست[[#This Row],[استان]],تخفیف[#All],4,FALSE))</f>
        <v>0.25</v>
      </c>
      <c r="Q499">
        <f>درخواست[[#This Row],[پشت جلد]]*(1-درخواست[[#This Row],[تخفیف]])</f>
        <v>712500</v>
      </c>
      <c r="R499">
        <v>1</v>
      </c>
    </row>
    <row r="500" spans="1:18" x14ac:dyDescent="0.25">
      <c r="A500" s="24" t="s">
        <v>1040</v>
      </c>
      <c r="B500" t="s">
        <v>199</v>
      </c>
      <c r="C500">
        <v>3080636158</v>
      </c>
      <c r="D500" s="21" t="str">
        <f>MID(درخواست[[#This Row],[کدمدرسه]],1,1)</f>
        <v>3</v>
      </c>
      <c r="E500" t="s">
        <v>153</v>
      </c>
      <c r="F500" t="s">
        <v>153</v>
      </c>
      <c r="G500" t="s">
        <v>200</v>
      </c>
      <c r="H50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00" t="s">
        <v>201</v>
      </c>
      <c r="J500">
        <v>9128392091</v>
      </c>
      <c r="K500">
        <v>2155602857</v>
      </c>
      <c r="L500" s="24" t="s">
        <v>2194</v>
      </c>
      <c r="M500" t="s">
        <v>114</v>
      </c>
      <c r="N500" t="str">
        <f>VLOOKUP(درخواست[[#This Row],[کدکتاب]],کتاب[#All],4,FALSE)</f>
        <v>هاجر</v>
      </c>
      <c r="O500">
        <f>VLOOKUP(درخواست[[#This Row],[کدکتاب]],کتاب[#All],3,FALSE)</f>
        <v>270000</v>
      </c>
      <c r="P500">
        <f>IF(درخواست[[#This Row],[ناشر]]="هاجر",VLOOKUP(درخواست[[#This Row],[استان]],تخفیف[#All],3,FALSE),VLOOKUP(درخواست[[#This Row],[استان]],تخفیف[#All],4,FALSE))</f>
        <v>0.37</v>
      </c>
      <c r="Q500">
        <f>درخواست[[#This Row],[پشت جلد]]*(1-درخواست[[#This Row],[تخفیف]])</f>
        <v>170100</v>
      </c>
      <c r="R500">
        <v>0</v>
      </c>
    </row>
    <row r="501" spans="1:18" x14ac:dyDescent="0.25">
      <c r="A501" s="24" t="s">
        <v>1041</v>
      </c>
      <c r="B501" t="s">
        <v>199</v>
      </c>
      <c r="C501">
        <v>3080636158</v>
      </c>
      <c r="D501" s="21" t="str">
        <f>MID(درخواست[[#This Row],[کدمدرسه]],1,1)</f>
        <v>3</v>
      </c>
      <c r="E501" t="s">
        <v>153</v>
      </c>
      <c r="F501" t="s">
        <v>153</v>
      </c>
      <c r="G501" t="s">
        <v>200</v>
      </c>
      <c r="H50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01" t="s">
        <v>201</v>
      </c>
      <c r="J501">
        <v>9128392091</v>
      </c>
      <c r="K501">
        <v>2155602857</v>
      </c>
      <c r="L501" s="24" t="s">
        <v>2195</v>
      </c>
      <c r="M501" t="s">
        <v>115</v>
      </c>
      <c r="N501" t="str">
        <f>VLOOKUP(درخواست[[#This Row],[کدکتاب]],کتاب[#All],4,FALSE)</f>
        <v>سایر</v>
      </c>
      <c r="O501">
        <f>VLOOKUP(درخواست[[#This Row],[کدکتاب]],کتاب[#All],3,FALSE)</f>
        <v>140000</v>
      </c>
      <c r="P501">
        <f>IF(درخواست[[#This Row],[ناشر]]="هاجر",VLOOKUP(درخواست[[#This Row],[استان]],تخفیف[#All],3,FALSE),VLOOKUP(درخواست[[#This Row],[استان]],تخفیف[#All],4,FALSE))</f>
        <v>0.25</v>
      </c>
      <c r="Q501">
        <f>درخواست[[#This Row],[پشت جلد]]*(1-درخواست[[#This Row],[تخفیف]])</f>
        <v>105000</v>
      </c>
      <c r="R501">
        <v>0</v>
      </c>
    </row>
    <row r="502" spans="1:18" x14ac:dyDescent="0.25">
      <c r="A502" s="24" t="s">
        <v>1042</v>
      </c>
      <c r="B502" t="s">
        <v>199</v>
      </c>
      <c r="C502">
        <v>3080636158</v>
      </c>
      <c r="D502" s="21" t="str">
        <f>MID(درخواست[[#This Row],[کدمدرسه]],1,1)</f>
        <v>3</v>
      </c>
      <c r="E502" t="s">
        <v>153</v>
      </c>
      <c r="F502" t="s">
        <v>153</v>
      </c>
      <c r="G502" t="s">
        <v>200</v>
      </c>
      <c r="H50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02" t="s">
        <v>201</v>
      </c>
      <c r="J502">
        <v>9128392091</v>
      </c>
      <c r="K502">
        <v>2155602857</v>
      </c>
      <c r="L502" s="24" t="s">
        <v>2196</v>
      </c>
      <c r="M502" t="s">
        <v>116</v>
      </c>
      <c r="N502" t="str">
        <f>VLOOKUP(درخواست[[#This Row],[کدکتاب]],کتاب[#All],4,FALSE)</f>
        <v>سایر</v>
      </c>
      <c r="O502">
        <f>VLOOKUP(درخواست[[#This Row],[کدکتاب]],کتاب[#All],3,FALSE)</f>
        <v>290000</v>
      </c>
      <c r="P502">
        <f>IF(درخواست[[#This Row],[ناشر]]="هاجر",VLOOKUP(درخواست[[#This Row],[استان]],تخفیف[#All],3,FALSE),VLOOKUP(درخواست[[#This Row],[استان]],تخفیف[#All],4,FALSE))</f>
        <v>0.25</v>
      </c>
      <c r="Q502">
        <f>درخواست[[#This Row],[پشت جلد]]*(1-درخواست[[#This Row],[تخفیف]])</f>
        <v>217500</v>
      </c>
      <c r="R502">
        <v>0</v>
      </c>
    </row>
    <row r="503" spans="1:18" x14ac:dyDescent="0.25">
      <c r="A503" s="24" t="s">
        <v>1043</v>
      </c>
      <c r="B503" t="s">
        <v>199</v>
      </c>
      <c r="C503">
        <v>3080636158</v>
      </c>
      <c r="D503" s="21" t="str">
        <f>MID(درخواست[[#This Row],[کدمدرسه]],1,1)</f>
        <v>3</v>
      </c>
      <c r="E503" t="s">
        <v>153</v>
      </c>
      <c r="F503" t="s">
        <v>153</v>
      </c>
      <c r="G503" t="s">
        <v>200</v>
      </c>
      <c r="H50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03" t="s">
        <v>201</v>
      </c>
      <c r="J503">
        <v>9128392091</v>
      </c>
      <c r="K503">
        <v>2155602857</v>
      </c>
      <c r="L503" s="24" t="s">
        <v>2197</v>
      </c>
      <c r="M503" t="s">
        <v>117</v>
      </c>
      <c r="N503" t="str">
        <f>VLOOKUP(درخواست[[#This Row],[کدکتاب]],کتاب[#All],4,FALSE)</f>
        <v>سایر</v>
      </c>
      <c r="O503">
        <f>VLOOKUP(درخواست[[#This Row],[کدکتاب]],کتاب[#All],3,FALSE)</f>
        <v>1220000</v>
      </c>
      <c r="P503">
        <f>IF(درخواست[[#This Row],[ناشر]]="هاجر",VLOOKUP(درخواست[[#This Row],[استان]],تخفیف[#All],3,FALSE),VLOOKUP(درخواست[[#This Row],[استان]],تخفیف[#All],4,FALSE))</f>
        <v>0.25</v>
      </c>
      <c r="Q503">
        <f>درخواست[[#This Row],[پشت جلد]]*(1-درخواست[[#This Row],[تخفیف]])</f>
        <v>915000</v>
      </c>
      <c r="R503">
        <v>0</v>
      </c>
    </row>
    <row r="504" spans="1:18" x14ac:dyDescent="0.25">
      <c r="A504" s="24" t="s">
        <v>1044</v>
      </c>
      <c r="B504" t="s">
        <v>199</v>
      </c>
      <c r="C504">
        <v>3080636158</v>
      </c>
      <c r="D504" s="21" t="str">
        <f>MID(درخواست[[#This Row],[کدمدرسه]],1,1)</f>
        <v>3</v>
      </c>
      <c r="E504" t="s">
        <v>153</v>
      </c>
      <c r="F504" t="s">
        <v>153</v>
      </c>
      <c r="G504" t="s">
        <v>200</v>
      </c>
      <c r="H50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04" t="s">
        <v>201</v>
      </c>
      <c r="J504">
        <v>9128392091</v>
      </c>
      <c r="K504">
        <v>2155602857</v>
      </c>
      <c r="L504" s="24" t="s">
        <v>2198</v>
      </c>
      <c r="M504" t="s">
        <v>118</v>
      </c>
      <c r="N504" t="str">
        <f>VLOOKUP(درخواست[[#This Row],[کدکتاب]],کتاب[#All],4,FALSE)</f>
        <v>سایر</v>
      </c>
      <c r="O504">
        <f>VLOOKUP(درخواست[[#This Row],[کدکتاب]],کتاب[#All],3,FALSE)</f>
        <v>0</v>
      </c>
      <c r="P504">
        <f>IF(درخواست[[#This Row],[ناشر]]="هاجر",VLOOKUP(درخواست[[#This Row],[استان]],تخفیف[#All],3,FALSE),VLOOKUP(درخواست[[#This Row],[استان]],تخفیف[#All],4,FALSE))</f>
        <v>0.25</v>
      </c>
      <c r="Q504">
        <f>درخواست[[#This Row],[پشت جلد]]*(1-درخواست[[#This Row],[تخفیف]])</f>
        <v>0</v>
      </c>
      <c r="R504">
        <v>0</v>
      </c>
    </row>
    <row r="505" spans="1:18" x14ac:dyDescent="0.25">
      <c r="A505" s="24" t="s">
        <v>1045</v>
      </c>
      <c r="B505" t="s">
        <v>199</v>
      </c>
      <c r="C505">
        <v>3080636158</v>
      </c>
      <c r="D505" s="21" t="str">
        <f>MID(درخواست[[#This Row],[کدمدرسه]],1,1)</f>
        <v>3</v>
      </c>
      <c r="E505" t="s">
        <v>153</v>
      </c>
      <c r="F505" t="s">
        <v>153</v>
      </c>
      <c r="G505" t="s">
        <v>200</v>
      </c>
      <c r="H505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05" t="s">
        <v>201</v>
      </c>
      <c r="J505">
        <v>9128392091</v>
      </c>
      <c r="K505">
        <v>2155602857</v>
      </c>
      <c r="L505" s="24" t="s">
        <v>2199</v>
      </c>
      <c r="M505" t="s">
        <v>119</v>
      </c>
      <c r="N505" t="str">
        <f>VLOOKUP(درخواست[[#This Row],[کدکتاب]],کتاب[#All],4,FALSE)</f>
        <v>سایر</v>
      </c>
      <c r="O505">
        <f>VLOOKUP(درخواست[[#This Row],[کدکتاب]],کتاب[#All],3,FALSE)</f>
        <v>400000</v>
      </c>
      <c r="P505">
        <f>IF(درخواست[[#This Row],[ناشر]]="هاجر",VLOOKUP(درخواست[[#This Row],[استان]],تخفیف[#All],3,FALSE),VLOOKUP(درخواست[[#This Row],[استان]],تخفیف[#All],4,FALSE))</f>
        <v>0.25</v>
      </c>
      <c r="Q505">
        <f>درخواست[[#This Row],[پشت جلد]]*(1-درخواست[[#This Row],[تخفیف]])</f>
        <v>300000</v>
      </c>
      <c r="R505">
        <v>0</v>
      </c>
    </row>
    <row r="506" spans="1:18" x14ac:dyDescent="0.25">
      <c r="A506" s="24" t="s">
        <v>1046</v>
      </c>
      <c r="B506" t="s">
        <v>199</v>
      </c>
      <c r="C506">
        <v>3080636158</v>
      </c>
      <c r="D506" s="21" t="str">
        <f>MID(درخواست[[#This Row],[کدمدرسه]],1,1)</f>
        <v>3</v>
      </c>
      <c r="E506" t="s">
        <v>153</v>
      </c>
      <c r="F506" t="s">
        <v>153</v>
      </c>
      <c r="G506" t="s">
        <v>200</v>
      </c>
      <c r="H506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06" t="s">
        <v>201</v>
      </c>
      <c r="J506">
        <v>9128392091</v>
      </c>
      <c r="K506">
        <v>2155602857</v>
      </c>
      <c r="L506" s="24" t="s">
        <v>2200</v>
      </c>
      <c r="M506" t="s">
        <v>120</v>
      </c>
      <c r="N506" t="str">
        <f>VLOOKUP(درخواست[[#This Row],[کدکتاب]],کتاب[#All],4,FALSE)</f>
        <v>سایر</v>
      </c>
      <c r="O506">
        <f>VLOOKUP(درخواست[[#This Row],[کدکتاب]],کتاب[#All],3,FALSE)</f>
        <v>160000</v>
      </c>
      <c r="P506">
        <f>IF(درخواست[[#This Row],[ناشر]]="هاجر",VLOOKUP(درخواست[[#This Row],[استان]],تخفیف[#All],3,FALSE),VLOOKUP(درخواست[[#This Row],[استان]],تخفیف[#All],4,FALSE))</f>
        <v>0.25</v>
      </c>
      <c r="Q506">
        <f>درخواست[[#This Row],[پشت جلد]]*(1-درخواست[[#This Row],[تخفیف]])</f>
        <v>120000</v>
      </c>
      <c r="R506">
        <v>0</v>
      </c>
    </row>
    <row r="507" spans="1:18" x14ac:dyDescent="0.25">
      <c r="A507" s="24" t="s">
        <v>1047</v>
      </c>
      <c r="B507" t="s">
        <v>199</v>
      </c>
      <c r="C507">
        <v>3080636158</v>
      </c>
      <c r="D507" s="21" t="str">
        <f>MID(درخواست[[#This Row],[کدمدرسه]],1,1)</f>
        <v>3</v>
      </c>
      <c r="E507" t="s">
        <v>153</v>
      </c>
      <c r="F507" t="s">
        <v>153</v>
      </c>
      <c r="G507" t="s">
        <v>200</v>
      </c>
      <c r="H507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07" t="s">
        <v>201</v>
      </c>
      <c r="J507">
        <v>9128392091</v>
      </c>
      <c r="K507">
        <v>2155602857</v>
      </c>
      <c r="L507" s="24" t="s">
        <v>2201</v>
      </c>
      <c r="M507" t="s">
        <v>121</v>
      </c>
      <c r="N507" t="str">
        <f>VLOOKUP(درخواست[[#This Row],[کدکتاب]],کتاب[#All],4,FALSE)</f>
        <v>هاجر</v>
      </c>
      <c r="O507">
        <f>VLOOKUP(درخواست[[#This Row],[کدکتاب]],کتاب[#All],3,FALSE)</f>
        <v>350000</v>
      </c>
      <c r="P507">
        <f>IF(درخواست[[#This Row],[ناشر]]="هاجر",VLOOKUP(درخواست[[#This Row],[استان]],تخفیف[#All],3,FALSE),VLOOKUP(درخواست[[#This Row],[استان]],تخفیف[#All],4,FALSE))</f>
        <v>0.37</v>
      </c>
      <c r="Q507">
        <f>درخواست[[#This Row],[پشت جلد]]*(1-درخواست[[#This Row],[تخفیف]])</f>
        <v>220500</v>
      </c>
      <c r="R507">
        <v>0</v>
      </c>
    </row>
    <row r="508" spans="1:18" x14ac:dyDescent="0.25">
      <c r="A508" s="24" t="s">
        <v>1048</v>
      </c>
      <c r="B508" t="s">
        <v>199</v>
      </c>
      <c r="C508">
        <v>3080636158</v>
      </c>
      <c r="D508" s="21" t="str">
        <f>MID(درخواست[[#This Row],[کدمدرسه]],1,1)</f>
        <v>3</v>
      </c>
      <c r="E508" t="s">
        <v>153</v>
      </c>
      <c r="F508" t="s">
        <v>153</v>
      </c>
      <c r="G508" t="s">
        <v>200</v>
      </c>
      <c r="H508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08" t="s">
        <v>201</v>
      </c>
      <c r="J508">
        <v>9128392091</v>
      </c>
      <c r="K508">
        <v>2155602857</v>
      </c>
      <c r="L508" s="24" t="s">
        <v>2202</v>
      </c>
      <c r="M508" t="s">
        <v>122</v>
      </c>
      <c r="N508" t="str">
        <f>VLOOKUP(درخواست[[#This Row],[کدکتاب]],کتاب[#All],4,FALSE)</f>
        <v>سایر</v>
      </c>
      <c r="O508">
        <f>VLOOKUP(درخواست[[#This Row],[کدکتاب]],کتاب[#All],3,FALSE)</f>
        <v>170000</v>
      </c>
      <c r="P508">
        <f>IF(درخواست[[#This Row],[ناشر]]="هاجر",VLOOKUP(درخواست[[#This Row],[استان]],تخفیف[#All],3,FALSE),VLOOKUP(درخواست[[#This Row],[استان]],تخفیف[#All],4,FALSE))</f>
        <v>0.25</v>
      </c>
      <c r="Q508">
        <f>درخواست[[#This Row],[پشت جلد]]*(1-درخواست[[#This Row],[تخفیف]])</f>
        <v>127500</v>
      </c>
      <c r="R508">
        <v>0</v>
      </c>
    </row>
    <row r="509" spans="1:18" x14ac:dyDescent="0.25">
      <c r="A509" s="24" t="s">
        <v>1049</v>
      </c>
      <c r="B509" t="s">
        <v>199</v>
      </c>
      <c r="C509">
        <v>3080636158</v>
      </c>
      <c r="D509" s="21" t="str">
        <f>MID(درخواست[[#This Row],[کدمدرسه]],1,1)</f>
        <v>3</v>
      </c>
      <c r="E509" t="s">
        <v>153</v>
      </c>
      <c r="F509" t="s">
        <v>153</v>
      </c>
      <c r="G509" t="s">
        <v>200</v>
      </c>
      <c r="H509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09" t="s">
        <v>201</v>
      </c>
      <c r="J509">
        <v>9128392091</v>
      </c>
      <c r="K509">
        <v>2155602857</v>
      </c>
      <c r="L509" s="24" t="s">
        <v>2203</v>
      </c>
      <c r="M509" t="s">
        <v>123</v>
      </c>
      <c r="N509" t="str">
        <f>VLOOKUP(درخواست[[#This Row],[کدکتاب]],کتاب[#All],4,FALSE)</f>
        <v>هاجر</v>
      </c>
      <c r="O509">
        <f>VLOOKUP(درخواست[[#This Row],[کدکتاب]],کتاب[#All],3,FALSE)</f>
        <v>360000</v>
      </c>
      <c r="P509">
        <f>IF(درخواست[[#This Row],[ناشر]]="هاجر",VLOOKUP(درخواست[[#This Row],[استان]],تخفیف[#All],3,FALSE),VLOOKUP(درخواست[[#This Row],[استان]],تخفیف[#All],4,FALSE))</f>
        <v>0.37</v>
      </c>
      <c r="Q509">
        <f>درخواست[[#This Row],[پشت جلد]]*(1-درخواست[[#This Row],[تخفیف]])</f>
        <v>226800</v>
      </c>
      <c r="R509">
        <v>0</v>
      </c>
    </row>
    <row r="510" spans="1:18" x14ac:dyDescent="0.25">
      <c r="A510" s="24" t="s">
        <v>1050</v>
      </c>
      <c r="B510" t="s">
        <v>199</v>
      </c>
      <c r="C510">
        <v>3080636158</v>
      </c>
      <c r="D510" s="21" t="str">
        <f>MID(درخواست[[#This Row],[کدمدرسه]],1,1)</f>
        <v>3</v>
      </c>
      <c r="E510" t="s">
        <v>153</v>
      </c>
      <c r="F510" t="s">
        <v>153</v>
      </c>
      <c r="G510" t="s">
        <v>200</v>
      </c>
      <c r="H510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10" t="s">
        <v>201</v>
      </c>
      <c r="J510">
        <v>9128392091</v>
      </c>
      <c r="K510">
        <v>2155602857</v>
      </c>
      <c r="L510" s="24" t="s">
        <v>2204</v>
      </c>
      <c r="M510" t="s">
        <v>124</v>
      </c>
      <c r="N510" t="str">
        <f>VLOOKUP(درخواست[[#This Row],[کدکتاب]],کتاب[#All],4,FALSE)</f>
        <v>سایر</v>
      </c>
      <c r="O510">
        <f>VLOOKUP(درخواست[[#This Row],[کدکتاب]],کتاب[#All],3,FALSE)</f>
        <v>490000</v>
      </c>
      <c r="P510">
        <f>IF(درخواست[[#This Row],[ناشر]]="هاجر",VLOOKUP(درخواست[[#This Row],[استان]],تخفیف[#All],3,FALSE),VLOOKUP(درخواست[[#This Row],[استان]],تخفیف[#All],4,FALSE))</f>
        <v>0.25</v>
      </c>
      <c r="Q510">
        <f>درخواست[[#This Row],[پشت جلد]]*(1-درخواست[[#This Row],[تخفیف]])</f>
        <v>367500</v>
      </c>
      <c r="R510">
        <v>0</v>
      </c>
    </row>
    <row r="511" spans="1:18" x14ac:dyDescent="0.25">
      <c r="A511" s="24" t="s">
        <v>1051</v>
      </c>
      <c r="B511" t="s">
        <v>199</v>
      </c>
      <c r="C511">
        <v>3080636158</v>
      </c>
      <c r="D511" s="21" t="str">
        <f>MID(درخواست[[#This Row],[کدمدرسه]],1,1)</f>
        <v>3</v>
      </c>
      <c r="E511" t="s">
        <v>153</v>
      </c>
      <c r="F511" t="s">
        <v>153</v>
      </c>
      <c r="G511" t="s">
        <v>200</v>
      </c>
      <c r="H511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11" t="s">
        <v>201</v>
      </c>
      <c r="J511">
        <v>9128392091</v>
      </c>
      <c r="K511">
        <v>2155602857</v>
      </c>
      <c r="L511" s="24" t="s">
        <v>2205</v>
      </c>
      <c r="M511" t="s">
        <v>125</v>
      </c>
      <c r="N511" t="str">
        <f>VLOOKUP(درخواست[[#This Row],[کدکتاب]],کتاب[#All],4,FALSE)</f>
        <v>سایر</v>
      </c>
      <c r="O511">
        <f>VLOOKUP(درخواست[[#This Row],[کدکتاب]],کتاب[#All],3,FALSE)</f>
        <v>600000</v>
      </c>
      <c r="P511">
        <f>IF(درخواست[[#This Row],[ناشر]]="هاجر",VLOOKUP(درخواست[[#This Row],[استان]],تخفیف[#All],3,FALSE),VLOOKUP(درخواست[[#This Row],[استان]],تخفیف[#All],4,FALSE))</f>
        <v>0.25</v>
      </c>
      <c r="Q511">
        <f>درخواست[[#This Row],[پشت جلد]]*(1-درخواست[[#This Row],[تخفیف]])</f>
        <v>450000</v>
      </c>
      <c r="R511">
        <v>0</v>
      </c>
    </row>
    <row r="512" spans="1:18" x14ac:dyDescent="0.25">
      <c r="A512" s="24" t="s">
        <v>1052</v>
      </c>
      <c r="B512" t="s">
        <v>199</v>
      </c>
      <c r="C512">
        <v>3080636158</v>
      </c>
      <c r="D512" s="21" t="str">
        <f>MID(درخواست[[#This Row],[کدمدرسه]],1,1)</f>
        <v>3</v>
      </c>
      <c r="E512" t="s">
        <v>153</v>
      </c>
      <c r="F512" t="s">
        <v>153</v>
      </c>
      <c r="G512" t="s">
        <v>200</v>
      </c>
      <c r="H512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12" t="s">
        <v>201</v>
      </c>
      <c r="J512">
        <v>9128392091</v>
      </c>
      <c r="K512">
        <v>2155602857</v>
      </c>
      <c r="L512" s="24" t="s">
        <v>2206</v>
      </c>
      <c r="M512" t="s">
        <v>126</v>
      </c>
      <c r="N512" t="str">
        <f>VLOOKUP(درخواست[[#This Row],[کدکتاب]],کتاب[#All],4,FALSE)</f>
        <v>سایر</v>
      </c>
      <c r="O512">
        <f>VLOOKUP(درخواست[[#This Row],[کدکتاب]],کتاب[#All],3,FALSE)</f>
        <v>250000</v>
      </c>
      <c r="P512">
        <f>IF(درخواست[[#This Row],[ناشر]]="هاجر",VLOOKUP(درخواست[[#This Row],[استان]],تخفیف[#All],3,FALSE),VLOOKUP(درخواست[[#This Row],[استان]],تخفیف[#All],4,FALSE))</f>
        <v>0.25</v>
      </c>
      <c r="Q512">
        <f>درخواست[[#This Row],[پشت جلد]]*(1-درخواست[[#This Row],[تخفیف]])</f>
        <v>187500</v>
      </c>
      <c r="R512">
        <v>0</v>
      </c>
    </row>
    <row r="513" spans="1:18" x14ac:dyDescent="0.25">
      <c r="A513" s="24" t="s">
        <v>1053</v>
      </c>
      <c r="B513" t="s">
        <v>199</v>
      </c>
      <c r="C513">
        <v>3080636158</v>
      </c>
      <c r="D513" s="21" t="str">
        <f>MID(درخواست[[#This Row],[کدمدرسه]],1,1)</f>
        <v>3</v>
      </c>
      <c r="E513" t="s">
        <v>153</v>
      </c>
      <c r="F513" t="s">
        <v>153</v>
      </c>
      <c r="G513" t="s">
        <v>200</v>
      </c>
      <c r="H513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13" t="s">
        <v>201</v>
      </c>
      <c r="J513">
        <v>9128392091</v>
      </c>
      <c r="K513">
        <v>2155602857</v>
      </c>
      <c r="L513" s="24" t="s">
        <v>2207</v>
      </c>
      <c r="M513" t="s">
        <v>127</v>
      </c>
      <c r="N513" t="str">
        <f>VLOOKUP(درخواست[[#This Row],[کدکتاب]],کتاب[#All],4,FALSE)</f>
        <v>سایر</v>
      </c>
      <c r="O513">
        <f>VLOOKUP(درخواست[[#This Row],[کدکتاب]],کتاب[#All],3,FALSE)</f>
        <v>270000</v>
      </c>
      <c r="P513">
        <f>IF(درخواست[[#This Row],[ناشر]]="هاجر",VLOOKUP(درخواست[[#This Row],[استان]],تخفیف[#All],3,FALSE),VLOOKUP(درخواست[[#This Row],[استان]],تخفیف[#All],4,FALSE))</f>
        <v>0.25</v>
      </c>
      <c r="Q513">
        <f>درخواست[[#This Row],[پشت جلد]]*(1-درخواست[[#This Row],[تخفیف]])</f>
        <v>202500</v>
      </c>
      <c r="R513">
        <v>0</v>
      </c>
    </row>
    <row r="514" spans="1:18" x14ac:dyDescent="0.25">
      <c r="A514" s="24" t="s">
        <v>1054</v>
      </c>
      <c r="B514" t="s">
        <v>199</v>
      </c>
      <c r="C514">
        <v>3080636158</v>
      </c>
      <c r="D514" s="21" t="str">
        <f>MID(درخواست[[#This Row],[کدمدرسه]],1,1)</f>
        <v>3</v>
      </c>
      <c r="E514" t="s">
        <v>153</v>
      </c>
      <c r="F514" t="s">
        <v>153</v>
      </c>
      <c r="G514" t="s">
        <v>200</v>
      </c>
      <c r="H514" t="str">
        <f>درخواست[[#This Row],[استان]]&amp;"/"&amp;درخواست[[#This Row],[شهر]]&amp;"/"&amp;درخواست[[#This Row],[مدرسه]]</f>
        <v>تهران/تهران/مؤسسه آموزش عالی حوزوی کوثر</v>
      </c>
      <c r="I514" t="s">
        <v>201</v>
      </c>
      <c r="J514">
        <v>9128392091</v>
      </c>
      <c r="K514">
        <v>2155602857</v>
      </c>
      <c r="L514" s="24" t="s">
        <v>2208</v>
      </c>
      <c r="M514" t="s">
        <v>128</v>
      </c>
      <c r="N514" t="str">
        <f>VLOOKUP(درخواست[[#This Row],[کدکتاب]],کتاب[#All],4,FALSE)</f>
        <v>سایر</v>
      </c>
      <c r="O514">
        <f>VLOOKUP(درخواست[[#This Row],[کدکتاب]],کتاب[#All],3,FALSE)</f>
        <v>250000</v>
      </c>
      <c r="P514">
        <f>IF(درخواست[[#This Row],[ناشر]]="هاجر",VLOOKUP(درخواست[[#This Row],[استان]],تخفیف[#All],3,FALSE),VLOOKUP(درخواست[[#This Row],[استان]],تخفیف[#All],4,FALSE))</f>
        <v>0.25</v>
      </c>
      <c r="Q514">
        <f>درخواست[[#This Row],[پشت جلد]]*(1-درخواست[[#This Row],[تخفیف]])</f>
        <v>187500</v>
      </c>
      <c r="R514">
        <v>1</v>
      </c>
    </row>
    <row r="515" spans="1:18" x14ac:dyDescent="0.25">
      <c r="A515" s="24" t="s">
        <v>1055</v>
      </c>
      <c r="B515" t="s">
        <v>202</v>
      </c>
      <c r="C515">
        <v>2100401163</v>
      </c>
      <c r="D515" s="21" t="str">
        <f>MID(درخواست[[#This Row],[کدمدرسه]],1,1)</f>
        <v>3</v>
      </c>
      <c r="E515" t="s">
        <v>203</v>
      </c>
      <c r="F515" t="s">
        <v>204</v>
      </c>
      <c r="G515" t="s">
        <v>132</v>
      </c>
      <c r="H515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15" t="s">
        <v>205</v>
      </c>
      <c r="J515">
        <v>9390451255</v>
      </c>
      <c r="K515">
        <v>6134452516</v>
      </c>
      <c r="L515" s="24" t="s">
        <v>2100</v>
      </c>
      <c r="M515" t="s">
        <v>17</v>
      </c>
      <c r="N515" t="str">
        <f>VLOOKUP(درخواست[[#This Row],[کدکتاب]],کتاب[#All],4,FALSE)</f>
        <v>هاجر</v>
      </c>
      <c r="O515">
        <f>VLOOKUP(درخواست[[#This Row],[کدکتاب]],کتاب[#All],3,FALSE)</f>
        <v>320000</v>
      </c>
      <c r="P515">
        <f>IF(درخواست[[#This Row],[ناشر]]="هاجر",VLOOKUP(درخواست[[#This Row],[استان]],تخفیف[#All],3,FALSE),VLOOKUP(درخواست[[#This Row],[استان]],تخفیف[#All],4,FALSE))</f>
        <v>0.5</v>
      </c>
      <c r="Q515">
        <f>درخواست[[#This Row],[پشت جلد]]*(1-درخواست[[#This Row],[تخفیف]])</f>
        <v>160000</v>
      </c>
      <c r="R515">
        <v>21</v>
      </c>
    </row>
    <row r="516" spans="1:18" x14ac:dyDescent="0.25">
      <c r="A516" s="24" t="s">
        <v>1056</v>
      </c>
      <c r="B516" t="s">
        <v>202</v>
      </c>
      <c r="C516">
        <v>2100401163</v>
      </c>
      <c r="D516" s="21" t="str">
        <f>MID(درخواست[[#This Row],[کدمدرسه]],1,1)</f>
        <v>3</v>
      </c>
      <c r="E516" t="s">
        <v>203</v>
      </c>
      <c r="F516" t="s">
        <v>204</v>
      </c>
      <c r="G516" t="s">
        <v>132</v>
      </c>
      <c r="H516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16" t="s">
        <v>205</v>
      </c>
      <c r="J516">
        <v>9390451255</v>
      </c>
      <c r="K516">
        <v>6134452516</v>
      </c>
      <c r="L516" s="24" t="s">
        <v>2103</v>
      </c>
      <c r="M516" t="s">
        <v>20</v>
      </c>
      <c r="N516" t="str">
        <f>VLOOKUP(درخواست[[#This Row],[کدکتاب]],کتاب[#All],4,FALSE)</f>
        <v>سایر</v>
      </c>
      <c r="O516">
        <f>VLOOKUP(درخواست[[#This Row],[کدکتاب]],کتاب[#All],3,FALSE)</f>
        <v>550000</v>
      </c>
      <c r="P516">
        <f>IF(درخواست[[#This Row],[ناشر]]="هاجر",VLOOKUP(درخواست[[#This Row],[استان]],تخفیف[#All],3,FALSE),VLOOKUP(درخواست[[#This Row],[استان]],تخفیف[#All],4,FALSE))</f>
        <v>0.3</v>
      </c>
      <c r="Q516">
        <f>درخواست[[#This Row],[پشت جلد]]*(1-درخواست[[#This Row],[تخفیف]])</f>
        <v>385000</v>
      </c>
      <c r="R516">
        <v>8</v>
      </c>
    </row>
    <row r="517" spans="1:18" x14ac:dyDescent="0.25">
      <c r="A517" s="24" t="s">
        <v>1057</v>
      </c>
      <c r="B517" t="s">
        <v>202</v>
      </c>
      <c r="C517">
        <v>2100401163</v>
      </c>
      <c r="D517" s="21" t="str">
        <f>MID(درخواست[[#This Row],[کدمدرسه]],1,1)</f>
        <v>3</v>
      </c>
      <c r="E517" t="s">
        <v>203</v>
      </c>
      <c r="F517" t="s">
        <v>204</v>
      </c>
      <c r="G517" t="s">
        <v>132</v>
      </c>
      <c r="H517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17" t="s">
        <v>205</v>
      </c>
      <c r="J517">
        <v>9390451255</v>
      </c>
      <c r="K517">
        <v>6134452516</v>
      </c>
      <c r="L517" s="24" t="s">
        <v>2104</v>
      </c>
      <c r="M517" t="s">
        <v>21</v>
      </c>
      <c r="N517" t="str">
        <f>VLOOKUP(درخواست[[#This Row],[کدکتاب]],کتاب[#All],4,FALSE)</f>
        <v>سایر</v>
      </c>
      <c r="O517">
        <f>VLOOKUP(درخواست[[#This Row],[کدکتاب]],کتاب[#All],3,FALSE)</f>
        <v>900000</v>
      </c>
      <c r="P517">
        <f>IF(درخواست[[#This Row],[ناشر]]="هاجر",VLOOKUP(درخواست[[#This Row],[استان]],تخفیف[#All],3,FALSE),VLOOKUP(درخواست[[#This Row],[استان]],تخفیف[#All],4,FALSE))</f>
        <v>0.3</v>
      </c>
      <c r="Q517">
        <f>درخواست[[#This Row],[پشت جلد]]*(1-درخواست[[#This Row],[تخفیف]])</f>
        <v>630000</v>
      </c>
      <c r="R517">
        <v>11</v>
      </c>
    </row>
    <row r="518" spans="1:18" x14ac:dyDescent="0.25">
      <c r="A518" s="24" t="s">
        <v>1058</v>
      </c>
      <c r="B518" t="s">
        <v>202</v>
      </c>
      <c r="C518">
        <v>2100401163</v>
      </c>
      <c r="D518" s="21" t="str">
        <f>MID(درخواست[[#This Row],[کدمدرسه]],1,1)</f>
        <v>3</v>
      </c>
      <c r="E518" t="s">
        <v>203</v>
      </c>
      <c r="F518" t="s">
        <v>204</v>
      </c>
      <c r="G518" t="s">
        <v>132</v>
      </c>
      <c r="H518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18" t="s">
        <v>205</v>
      </c>
      <c r="J518">
        <v>9390451255</v>
      </c>
      <c r="K518">
        <v>6134452516</v>
      </c>
      <c r="L518" s="24" t="s">
        <v>2105</v>
      </c>
      <c r="M518" t="s">
        <v>22</v>
      </c>
      <c r="N518" t="str">
        <f>VLOOKUP(درخواست[[#This Row],[کدکتاب]],کتاب[#All],4,FALSE)</f>
        <v>سایر</v>
      </c>
      <c r="O518">
        <f>VLOOKUP(درخواست[[#This Row],[کدکتاب]],کتاب[#All],3,FALSE)</f>
        <v>400000</v>
      </c>
      <c r="P518">
        <f>IF(درخواست[[#This Row],[ناشر]]="هاجر",VLOOKUP(درخواست[[#This Row],[استان]],تخفیف[#All],3,FALSE),VLOOKUP(درخواست[[#This Row],[استان]],تخفیف[#All],4,FALSE))</f>
        <v>0.3</v>
      </c>
      <c r="Q518">
        <f>درخواست[[#This Row],[پشت جلد]]*(1-درخواست[[#This Row],[تخفیف]])</f>
        <v>280000</v>
      </c>
      <c r="R518">
        <v>7</v>
      </c>
    </row>
    <row r="519" spans="1:18" x14ac:dyDescent="0.25">
      <c r="A519" s="24" t="s">
        <v>1059</v>
      </c>
      <c r="B519" t="s">
        <v>202</v>
      </c>
      <c r="C519">
        <v>2100401163</v>
      </c>
      <c r="D519" s="21" t="str">
        <f>MID(درخواست[[#This Row],[کدمدرسه]],1,1)</f>
        <v>3</v>
      </c>
      <c r="E519" t="s">
        <v>203</v>
      </c>
      <c r="F519" t="s">
        <v>204</v>
      </c>
      <c r="G519" t="s">
        <v>132</v>
      </c>
      <c r="H519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19" t="s">
        <v>205</v>
      </c>
      <c r="J519">
        <v>9390451255</v>
      </c>
      <c r="K519">
        <v>6134452516</v>
      </c>
      <c r="L519" s="24" t="s">
        <v>2109</v>
      </c>
      <c r="M519" t="s">
        <v>26</v>
      </c>
      <c r="N519" t="str">
        <f>VLOOKUP(درخواست[[#This Row],[کدکتاب]],کتاب[#All],4,FALSE)</f>
        <v>سایر</v>
      </c>
      <c r="O519">
        <f>VLOOKUP(درخواست[[#This Row],[کدکتاب]],کتاب[#All],3,FALSE)</f>
        <v>170000</v>
      </c>
      <c r="P519">
        <f>IF(درخواست[[#This Row],[ناشر]]="هاجر",VLOOKUP(درخواست[[#This Row],[استان]],تخفیف[#All],3,FALSE),VLOOKUP(درخواست[[#This Row],[استان]],تخفیف[#All],4,FALSE))</f>
        <v>0.3</v>
      </c>
      <c r="Q519">
        <f>درخواست[[#This Row],[پشت جلد]]*(1-درخواست[[#This Row],[تخفیف]])</f>
        <v>118999.99999999999</v>
      </c>
      <c r="R519">
        <v>4</v>
      </c>
    </row>
    <row r="520" spans="1:18" x14ac:dyDescent="0.25">
      <c r="A520" s="24" t="s">
        <v>1060</v>
      </c>
      <c r="B520" t="s">
        <v>202</v>
      </c>
      <c r="C520">
        <v>2100401163</v>
      </c>
      <c r="D520" s="21" t="str">
        <f>MID(درخواست[[#This Row],[کدمدرسه]],1,1)</f>
        <v>3</v>
      </c>
      <c r="E520" t="s">
        <v>203</v>
      </c>
      <c r="F520" t="s">
        <v>204</v>
      </c>
      <c r="G520" t="s">
        <v>132</v>
      </c>
      <c r="H520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20" t="s">
        <v>205</v>
      </c>
      <c r="J520">
        <v>9390451255</v>
      </c>
      <c r="K520">
        <v>6134452516</v>
      </c>
      <c r="L520" s="24" t="s">
        <v>2111</v>
      </c>
      <c r="M520" t="s">
        <v>27</v>
      </c>
      <c r="N520" t="str">
        <f>VLOOKUP(درخواست[[#This Row],[کدکتاب]],کتاب[#All],4,FALSE)</f>
        <v>سایر</v>
      </c>
      <c r="O520">
        <f>VLOOKUP(درخواست[[#This Row],[کدکتاب]],کتاب[#All],3,FALSE)</f>
        <v>2100000</v>
      </c>
      <c r="P520">
        <f>IF(درخواست[[#This Row],[ناشر]]="هاجر",VLOOKUP(درخواست[[#This Row],[استان]],تخفیف[#All],3,FALSE),VLOOKUP(درخواست[[#This Row],[استان]],تخفیف[#All],4,FALSE))</f>
        <v>0.3</v>
      </c>
      <c r="Q520">
        <f>درخواست[[#This Row],[پشت جلد]]*(1-درخواست[[#This Row],[تخفیف]])</f>
        <v>1470000</v>
      </c>
      <c r="R520">
        <v>2</v>
      </c>
    </row>
    <row r="521" spans="1:18" x14ac:dyDescent="0.25">
      <c r="A521" s="24" t="s">
        <v>1061</v>
      </c>
      <c r="B521" t="s">
        <v>202</v>
      </c>
      <c r="C521">
        <v>2100401163</v>
      </c>
      <c r="D521" s="21" t="str">
        <f>MID(درخواست[[#This Row],[کدمدرسه]],1,1)</f>
        <v>3</v>
      </c>
      <c r="E521" t="s">
        <v>203</v>
      </c>
      <c r="F521" t="s">
        <v>204</v>
      </c>
      <c r="G521" t="s">
        <v>132</v>
      </c>
      <c r="H521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21" t="s">
        <v>205</v>
      </c>
      <c r="J521">
        <v>9390451255</v>
      </c>
      <c r="K521">
        <v>6134452516</v>
      </c>
      <c r="L521" s="24" t="s">
        <v>2116</v>
      </c>
      <c r="M521" t="s">
        <v>28</v>
      </c>
      <c r="N521" t="str">
        <f>VLOOKUP(درخواست[[#This Row],[کدکتاب]],کتاب[#All],4,FALSE)</f>
        <v>سایر</v>
      </c>
      <c r="O521">
        <f>VLOOKUP(درخواست[[#This Row],[کدکتاب]],کتاب[#All],3,FALSE)</f>
        <v>200000</v>
      </c>
      <c r="P521">
        <f>IF(درخواست[[#This Row],[ناشر]]="هاجر",VLOOKUP(درخواست[[#This Row],[استان]],تخفیف[#All],3,FALSE),VLOOKUP(درخواست[[#This Row],[استان]],تخفیف[#All],4,FALSE))</f>
        <v>0.3</v>
      </c>
      <c r="Q521">
        <f>درخواست[[#This Row],[پشت جلد]]*(1-درخواست[[#This Row],[تخفیف]])</f>
        <v>140000</v>
      </c>
      <c r="R521">
        <v>2</v>
      </c>
    </row>
    <row r="522" spans="1:18" x14ac:dyDescent="0.25">
      <c r="A522" s="24" t="s">
        <v>1062</v>
      </c>
      <c r="B522" t="s">
        <v>202</v>
      </c>
      <c r="C522">
        <v>2100401163</v>
      </c>
      <c r="D522" s="21" t="str">
        <f>MID(درخواست[[#This Row],[کدمدرسه]],1,1)</f>
        <v>3</v>
      </c>
      <c r="E522" t="s">
        <v>203</v>
      </c>
      <c r="F522" t="s">
        <v>204</v>
      </c>
      <c r="G522" t="s">
        <v>132</v>
      </c>
      <c r="H522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22" t="s">
        <v>205</v>
      </c>
      <c r="J522">
        <v>9390451255</v>
      </c>
      <c r="K522">
        <v>6134452516</v>
      </c>
      <c r="L522" s="24" t="s">
        <v>2112</v>
      </c>
      <c r="M522" t="s">
        <v>29</v>
      </c>
      <c r="N522" t="str">
        <f>VLOOKUP(درخواست[[#This Row],[کدکتاب]],کتاب[#All],4,FALSE)</f>
        <v>سایر</v>
      </c>
      <c r="O522">
        <f>VLOOKUP(درخواست[[#This Row],[کدکتاب]],کتاب[#All],3,FALSE)</f>
        <v>60000</v>
      </c>
      <c r="P522">
        <f>IF(درخواست[[#This Row],[ناشر]]="هاجر",VLOOKUP(درخواست[[#This Row],[استان]],تخفیف[#All],3,FALSE),VLOOKUP(درخواست[[#This Row],[استان]],تخفیف[#All],4,FALSE))</f>
        <v>0.3</v>
      </c>
      <c r="Q522">
        <f>درخواست[[#This Row],[پشت جلد]]*(1-درخواست[[#This Row],[تخفیف]])</f>
        <v>42000</v>
      </c>
      <c r="R522">
        <v>21</v>
      </c>
    </row>
    <row r="523" spans="1:18" x14ac:dyDescent="0.25">
      <c r="A523" s="24" t="s">
        <v>1063</v>
      </c>
      <c r="B523" t="s">
        <v>202</v>
      </c>
      <c r="C523">
        <v>2100401163</v>
      </c>
      <c r="D523" s="21" t="str">
        <f>MID(درخواست[[#This Row],[کدمدرسه]],1,1)</f>
        <v>3</v>
      </c>
      <c r="E523" t="s">
        <v>203</v>
      </c>
      <c r="F523" t="s">
        <v>204</v>
      </c>
      <c r="G523" t="s">
        <v>132</v>
      </c>
      <c r="H523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23" t="s">
        <v>205</v>
      </c>
      <c r="J523">
        <v>9390451255</v>
      </c>
      <c r="K523">
        <v>6134452516</v>
      </c>
      <c r="L523" s="24" t="s">
        <v>2113</v>
      </c>
      <c r="M523" t="s">
        <v>30</v>
      </c>
      <c r="N523" t="str">
        <f>VLOOKUP(درخواست[[#This Row],[کدکتاب]],کتاب[#All],4,FALSE)</f>
        <v>سایر</v>
      </c>
      <c r="O523">
        <f>VLOOKUP(درخواست[[#This Row],[کدکتاب]],کتاب[#All],3,FALSE)</f>
        <v>350000</v>
      </c>
      <c r="P523">
        <f>IF(درخواست[[#This Row],[ناشر]]="هاجر",VLOOKUP(درخواست[[#This Row],[استان]],تخفیف[#All],3,FALSE),VLOOKUP(درخواست[[#This Row],[استان]],تخفیف[#All],4,FALSE))</f>
        <v>0.3</v>
      </c>
      <c r="Q523">
        <f>درخواست[[#This Row],[پشت جلد]]*(1-درخواست[[#This Row],[تخفیف]])</f>
        <v>244999.99999999997</v>
      </c>
      <c r="R523">
        <v>21</v>
      </c>
    </row>
    <row r="524" spans="1:18" x14ac:dyDescent="0.25">
      <c r="A524" s="24" t="s">
        <v>1064</v>
      </c>
      <c r="B524" t="s">
        <v>202</v>
      </c>
      <c r="C524">
        <v>2100401163</v>
      </c>
      <c r="D524" s="21" t="str">
        <f>MID(درخواست[[#This Row],[کدمدرسه]],1,1)</f>
        <v>3</v>
      </c>
      <c r="E524" t="s">
        <v>203</v>
      </c>
      <c r="F524" t="s">
        <v>204</v>
      </c>
      <c r="G524" t="s">
        <v>132</v>
      </c>
      <c r="H524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24" t="s">
        <v>205</v>
      </c>
      <c r="J524">
        <v>9390451255</v>
      </c>
      <c r="K524">
        <v>6134452516</v>
      </c>
      <c r="L524" s="24" t="s">
        <v>2117</v>
      </c>
      <c r="M524" t="s">
        <v>33</v>
      </c>
      <c r="N524" t="str">
        <f>VLOOKUP(درخواست[[#This Row],[کدکتاب]],کتاب[#All],4,FALSE)</f>
        <v>سایر</v>
      </c>
      <c r="O524">
        <f>VLOOKUP(درخواست[[#This Row],[کدکتاب]],کتاب[#All],3,FALSE)</f>
        <v>220000</v>
      </c>
      <c r="P524">
        <f>IF(درخواست[[#This Row],[ناشر]]="هاجر",VLOOKUP(درخواست[[#This Row],[استان]],تخفیف[#All],3,FALSE),VLOOKUP(درخواست[[#This Row],[استان]],تخفیف[#All],4,FALSE))</f>
        <v>0.3</v>
      </c>
      <c r="Q524">
        <f>درخواست[[#This Row],[پشت جلد]]*(1-درخواست[[#This Row],[تخفیف]])</f>
        <v>154000</v>
      </c>
      <c r="R524">
        <v>7</v>
      </c>
    </row>
    <row r="525" spans="1:18" x14ac:dyDescent="0.25">
      <c r="A525" s="24" t="s">
        <v>1065</v>
      </c>
      <c r="B525" t="s">
        <v>202</v>
      </c>
      <c r="C525">
        <v>2100401163</v>
      </c>
      <c r="D525" s="21" t="str">
        <f>MID(درخواست[[#This Row],[کدمدرسه]],1,1)</f>
        <v>3</v>
      </c>
      <c r="E525" t="s">
        <v>203</v>
      </c>
      <c r="F525" t="s">
        <v>204</v>
      </c>
      <c r="G525" t="s">
        <v>132</v>
      </c>
      <c r="H525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25" t="s">
        <v>205</v>
      </c>
      <c r="J525">
        <v>9390451255</v>
      </c>
      <c r="K525">
        <v>6134452516</v>
      </c>
      <c r="L525" s="24" t="s">
        <v>2120</v>
      </c>
      <c r="M525" t="s">
        <v>36</v>
      </c>
      <c r="N525" t="str">
        <f>VLOOKUP(درخواست[[#This Row],[کدکتاب]],کتاب[#All],4,FALSE)</f>
        <v>سایر</v>
      </c>
      <c r="O525">
        <f>VLOOKUP(درخواست[[#This Row],[کدکتاب]],کتاب[#All],3,FALSE)</f>
        <v>320000</v>
      </c>
      <c r="P525">
        <f>IF(درخواست[[#This Row],[ناشر]]="هاجر",VLOOKUP(درخواست[[#This Row],[استان]],تخفیف[#All],3,FALSE),VLOOKUP(درخواست[[#This Row],[استان]],تخفیف[#All],4,FALSE))</f>
        <v>0.3</v>
      </c>
      <c r="Q525">
        <f>درخواست[[#This Row],[پشت جلد]]*(1-درخواست[[#This Row],[تخفیف]])</f>
        <v>224000</v>
      </c>
      <c r="R525">
        <v>6</v>
      </c>
    </row>
    <row r="526" spans="1:18" x14ac:dyDescent="0.25">
      <c r="A526" s="24" t="s">
        <v>1066</v>
      </c>
      <c r="B526" t="s">
        <v>202</v>
      </c>
      <c r="C526">
        <v>2100401163</v>
      </c>
      <c r="D526" s="21" t="str">
        <f>MID(درخواست[[#This Row],[کدمدرسه]],1,1)</f>
        <v>3</v>
      </c>
      <c r="E526" t="s">
        <v>203</v>
      </c>
      <c r="F526" t="s">
        <v>204</v>
      </c>
      <c r="G526" t="s">
        <v>132</v>
      </c>
      <c r="H526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26" t="s">
        <v>205</v>
      </c>
      <c r="J526">
        <v>9390451255</v>
      </c>
      <c r="K526">
        <v>6134452516</v>
      </c>
      <c r="L526" s="24" t="s">
        <v>2156</v>
      </c>
      <c r="M526" t="s">
        <v>75</v>
      </c>
      <c r="N526" t="str">
        <f>VLOOKUP(درخواست[[#This Row],[کدکتاب]],کتاب[#All],4,FALSE)</f>
        <v>هاجر</v>
      </c>
      <c r="O526">
        <f>VLOOKUP(درخواست[[#This Row],[کدکتاب]],کتاب[#All],3,FALSE)</f>
        <v>500000</v>
      </c>
      <c r="P526">
        <f>IF(درخواست[[#This Row],[ناشر]]="هاجر",VLOOKUP(درخواست[[#This Row],[استان]],تخفیف[#All],3,FALSE),VLOOKUP(درخواست[[#This Row],[استان]],تخفیف[#All],4,FALSE))</f>
        <v>0.5</v>
      </c>
      <c r="Q526">
        <f>درخواست[[#This Row],[پشت جلد]]*(1-درخواست[[#This Row],[تخفیف]])</f>
        <v>250000</v>
      </c>
      <c r="R526">
        <v>20</v>
      </c>
    </row>
    <row r="527" spans="1:18" x14ac:dyDescent="0.25">
      <c r="A527" s="24" t="s">
        <v>1067</v>
      </c>
      <c r="B527" t="s">
        <v>202</v>
      </c>
      <c r="C527">
        <v>2100401163</v>
      </c>
      <c r="D527" s="21" t="str">
        <f>MID(درخواست[[#This Row],[کدمدرسه]],1,1)</f>
        <v>3</v>
      </c>
      <c r="E527" t="s">
        <v>203</v>
      </c>
      <c r="F527" t="s">
        <v>204</v>
      </c>
      <c r="G527" t="s">
        <v>132</v>
      </c>
      <c r="H527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27" t="s">
        <v>205</v>
      </c>
      <c r="J527">
        <v>9390451255</v>
      </c>
      <c r="K527">
        <v>6134452516</v>
      </c>
      <c r="L527" s="24" t="s">
        <v>2159</v>
      </c>
      <c r="M527" t="s">
        <v>78</v>
      </c>
      <c r="N527" t="str">
        <f>VLOOKUP(درخواست[[#This Row],[کدکتاب]],کتاب[#All],4,FALSE)</f>
        <v>هاجر</v>
      </c>
      <c r="O527">
        <f>VLOOKUP(درخواست[[#This Row],[کدکتاب]],کتاب[#All],3,FALSE)</f>
        <v>490000</v>
      </c>
      <c r="P527">
        <f>IF(درخواست[[#This Row],[ناشر]]="هاجر",VLOOKUP(درخواست[[#This Row],[استان]],تخفیف[#All],3,FALSE),VLOOKUP(درخواست[[#This Row],[استان]],تخفیف[#All],4,FALSE))</f>
        <v>0.5</v>
      </c>
      <c r="Q527">
        <f>درخواست[[#This Row],[پشت جلد]]*(1-درخواست[[#This Row],[تخفیف]])</f>
        <v>245000</v>
      </c>
      <c r="R527">
        <v>36</v>
      </c>
    </row>
    <row r="528" spans="1:18" x14ac:dyDescent="0.25">
      <c r="A528" s="24" t="s">
        <v>1068</v>
      </c>
      <c r="B528" t="s">
        <v>202</v>
      </c>
      <c r="C528">
        <v>2100401163</v>
      </c>
      <c r="D528" s="21" t="str">
        <f>MID(درخواست[[#This Row],[کدمدرسه]],1,1)</f>
        <v>3</v>
      </c>
      <c r="E528" t="s">
        <v>203</v>
      </c>
      <c r="F528" t="s">
        <v>204</v>
      </c>
      <c r="G528" t="s">
        <v>132</v>
      </c>
      <c r="H528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28" t="s">
        <v>205</v>
      </c>
      <c r="J528">
        <v>9390451255</v>
      </c>
      <c r="K528">
        <v>6134452516</v>
      </c>
      <c r="L528" s="24" t="s">
        <v>2165</v>
      </c>
      <c r="M528" t="s">
        <v>81</v>
      </c>
      <c r="N528" t="str">
        <f>VLOOKUP(درخواست[[#This Row],[کدکتاب]],کتاب[#All],4,FALSE)</f>
        <v>سایر</v>
      </c>
      <c r="O528">
        <f>VLOOKUP(درخواست[[#This Row],[کدکتاب]],کتاب[#All],3,FALSE)</f>
        <v>235000</v>
      </c>
      <c r="P528">
        <f>IF(درخواست[[#This Row],[ناشر]]="هاجر",VLOOKUP(درخواست[[#This Row],[استان]],تخفیف[#All],3,FALSE),VLOOKUP(درخواست[[#This Row],[استان]],تخفیف[#All],4,FALSE))</f>
        <v>0.3</v>
      </c>
      <c r="Q528">
        <f>درخواست[[#This Row],[پشت جلد]]*(1-درخواست[[#This Row],[تخفیف]])</f>
        <v>164500</v>
      </c>
      <c r="R528">
        <v>13</v>
      </c>
    </row>
    <row r="529" spans="1:18" x14ac:dyDescent="0.25">
      <c r="A529" s="24" t="s">
        <v>1069</v>
      </c>
      <c r="B529" t="s">
        <v>202</v>
      </c>
      <c r="C529">
        <v>2100401163</v>
      </c>
      <c r="D529" s="21" t="str">
        <f>MID(درخواست[[#This Row],[کدمدرسه]],1,1)</f>
        <v>3</v>
      </c>
      <c r="E529" t="s">
        <v>203</v>
      </c>
      <c r="F529" t="s">
        <v>204</v>
      </c>
      <c r="G529" t="s">
        <v>132</v>
      </c>
      <c r="H529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29" t="s">
        <v>205</v>
      </c>
      <c r="J529">
        <v>9390451255</v>
      </c>
      <c r="K529">
        <v>6134452516</v>
      </c>
      <c r="L529" s="24" t="s">
        <v>2166</v>
      </c>
      <c r="M529" t="s">
        <v>82</v>
      </c>
      <c r="N529" t="str">
        <f>VLOOKUP(درخواست[[#This Row],[کدکتاب]],کتاب[#All],4,FALSE)</f>
        <v>سایر</v>
      </c>
      <c r="O529">
        <f>VLOOKUP(درخواست[[#This Row],[کدکتاب]],کتاب[#All],3,FALSE)</f>
        <v>160000</v>
      </c>
      <c r="P529">
        <f>IF(درخواست[[#This Row],[ناشر]]="هاجر",VLOOKUP(درخواست[[#This Row],[استان]],تخفیف[#All],3,FALSE),VLOOKUP(درخواست[[#This Row],[استان]],تخفیف[#All],4,FALSE))</f>
        <v>0.3</v>
      </c>
      <c r="Q529">
        <f>درخواست[[#This Row],[پشت جلد]]*(1-درخواست[[#This Row],[تخفیف]])</f>
        <v>112000</v>
      </c>
      <c r="R529">
        <v>21</v>
      </c>
    </row>
    <row r="530" spans="1:18" x14ac:dyDescent="0.25">
      <c r="A530" s="24" t="s">
        <v>1070</v>
      </c>
      <c r="B530" t="s">
        <v>202</v>
      </c>
      <c r="C530">
        <v>2100401163</v>
      </c>
      <c r="D530" s="21" t="str">
        <f>MID(درخواست[[#This Row],[کدمدرسه]],1,1)</f>
        <v>3</v>
      </c>
      <c r="E530" t="s">
        <v>203</v>
      </c>
      <c r="F530" t="s">
        <v>204</v>
      </c>
      <c r="G530" t="s">
        <v>132</v>
      </c>
      <c r="H530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30" t="s">
        <v>205</v>
      </c>
      <c r="J530">
        <v>9390451255</v>
      </c>
      <c r="K530">
        <v>6134452516</v>
      </c>
      <c r="L530" s="24" t="s">
        <v>2179</v>
      </c>
      <c r="M530" t="s">
        <v>97</v>
      </c>
      <c r="N530" t="str">
        <f>VLOOKUP(درخواست[[#This Row],[کدکتاب]],کتاب[#All],4,FALSE)</f>
        <v>هاجر</v>
      </c>
      <c r="O530">
        <f>VLOOKUP(درخواست[[#This Row],[کدکتاب]],کتاب[#All],3,FALSE)</f>
        <v>420000</v>
      </c>
      <c r="P530">
        <f>IF(درخواست[[#This Row],[ناشر]]="هاجر",VLOOKUP(درخواست[[#This Row],[استان]],تخفیف[#All],3,FALSE),VLOOKUP(درخواست[[#This Row],[استان]],تخفیف[#All],4,FALSE))</f>
        <v>0.5</v>
      </c>
      <c r="Q530">
        <f>درخواست[[#This Row],[پشت جلد]]*(1-درخواست[[#This Row],[تخفیف]])</f>
        <v>210000</v>
      </c>
      <c r="R530">
        <v>6</v>
      </c>
    </row>
    <row r="531" spans="1:18" x14ac:dyDescent="0.25">
      <c r="A531" s="24" t="s">
        <v>1071</v>
      </c>
      <c r="B531" t="s">
        <v>202</v>
      </c>
      <c r="C531">
        <v>2100401163</v>
      </c>
      <c r="D531" s="21" t="str">
        <f>MID(درخواست[[#This Row],[کدمدرسه]],1,1)</f>
        <v>3</v>
      </c>
      <c r="E531" t="s">
        <v>203</v>
      </c>
      <c r="F531" t="s">
        <v>204</v>
      </c>
      <c r="G531" t="s">
        <v>132</v>
      </c>
      <c r="H531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31" t="s">
        <v>205</v>
      </c>
      <c r="J531">
        <v>9390451255</v>
      </c>
      <c r="K531">
        <v>6134452516</v>
      </c>
      <c r="L531" s="24" t="s">
        <v>2181</v>
      </c>
      <c r="M531" t="s">
        <v>99</v>
      </c>
      <c r="N531" t="str">
        <f>VLOOKUP(درخواست[[#This Row],[کدکتاب]],کتاب[#All],4,FALSE)</f>
        <v>سایر</v>
      </c>
      <c r="O531">
        <f>VLOOKUP(درخواست[[#This Row],[کدکتاب]],کتاب[#All],3,FALSE)</f>
        <v>360000</v>
      </c>
      <c r="P531">
        <f>IF(درخواست[[#This Row],[ناشر]]="هاجر",VLOOKUP(درخواست[[#This Row],[استان]],تخفیف[#All],3,FALSE),VLOOKUP(درخواست[[#This Row],[استان]],تخفیف[#All],4,FALSE))</f>
        <v>0.3</v>
      </c>
      <c r="Q531">
        <f>درخواست[[#This Row],[پشت جلد]]*(1-درخواست[[#This Row],[تخفیف]])</f>
        <v>251999.99999999997</v>
      </c>
      <c r="R531">
        <v>2</v>
      </c>
    </row>
    <row r="532" spans="1:18" x14ac:dyDescent="0.25">
      <c r="A532" s="24" t="s">
        <v>1072</v>
      </c>
      <c r="B532" t="s">
        <v>202</v>
      </c>
      <c r="C532">
        <v>2100401163</v>
      </c>
      <c r="D532" s="21" t="str">
        <f>MID(درخواست[[#This Row],[کدمدرسه]],1,1)</f>
        <v>3</v>
      </c>
      <c r="E532" t="s">
        <v>203</v>
      </c>
      <c r="F532" t="s">
        <v>204</v>
      </c>
      <c r="G532" t="s">
        <v>132</v>
      </c>
      <c r="H532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32" t="s">
        <v>205</v>
      </c>
      <c r="J532">
        <v>9390451255</v>
      </c>
      <c r="K532">
        <v>6134452516</v>
      </c>
      <c r="L532" s="24" t="s">
        <v>2193</v>
      </c>
      <c r="M532" t="s">
        <v>111</v>
      </c>
      <c r="N532" t="str">
        <f>VLOOKUP(درخواست[[#This Row],[کدکتاب]],کتاب[#All],4,FALSE)</f>
        <v>سایر</v>
      </c>
      <c r="O532">
        <f>VLOOKUP(درخواست[[#This Row],[کدکتاب]],کتاب[#All],3,FALSE)</f>
        <v>880000</v>
      </c>
      <c r="P532">
        <f>IF(درخواست[[#This Row],[ناشر]]="هاجر",VLOOKUP(درخواست[[#This Row],[استان]],تخفیف[#All],3,FALSE),VLOOKUP(درخواست[[#This Row],[استان]],تخفیف[#All],4,FALSE))</f>
        <v>0.3</v>
      </c>
      <c r="Q532">
        <f>درخواست[[#This Row],[پشت جلد]]*(1-درخواست[[#This Row],[تخفیف]])</f>
        <v>616000</v>
      </c>
      <c r="R532">
        <v>10</v>
      </c>
    </row>
    <row r="533" spans="1:18" x14ac:dyDescent="0.25">
      <c r="A533" s="24" t="s">
        <v>1073</v>
      </c>
      <c r="B533" t="s">
        <v>202</v>
      </c>
      <c r="C533">
        <v>2100401163</v>
      </c>
      <c r="D533" s="21" t="str">
        <f>MID(درخواست[[#This Row],[کدمدرسه]],1,1)</f>
        <v>3</v>
      </c>
      <c r="E533" t="s">
        <v>203</v>
      </c>
      <c r="F533" t="s">
        <v>204</v>
      </c>
      <c r="G533" t="s">
        <v>132</v>
      </c>
      <c r="H533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33" t="s">
        <v>205</v>
      </c>
      <c r="J533">
        <v>9390451255</v>
      </c>
      <c r="K533">
        <v>6134452516</v>
      </c>
      <c r="L533" s="24" t="s">
        <v>2110</v>
      </c>
      <c r="M533" t="s">
        <v>112</v>
      </c>
      <c r="N533" t="str">
        <f>VLOOKUP(درخواست[[#This Row],[کدکتاب]],کتاب[#All],4,FALSE)</f>
        <v>سایر</v>
      </c>
      <c r="O533">
        <f>VLOOKUP(درخواست[[#This Row],[کدکتاب]],کتاب[#All],3,FALSE)</f>
        <v>600000</v>
      </c>
      <c r="P533">
        <f>IF(درخواست[[#This Row],[ناشر]]="هاجر",VLOOKUP(درخواست[[#This Row],[استان]],تخفیف[#All],3,FALSE),VLOOKUP(درخواست[[#This Row],[استان]],تخفیف[#All],4,FALSE))</f>
        <v>0.3</v>
      </c>
      <c r="Q533">
        <f>درخواست[[#This Row],[پشت جلد]]*(1-درخواست[[#This Row],[تخفیف]])</f>
        <v>420000</v>
      </c>
      <c r="R533">
        <v>7</v>
      </c>
    </row>
    <row r="534" spans="1:18" x14ac:dyDescent="0.25">
      <c r="A534" s="24" t="s">
        <v>1074</v>
      </c>
      <c r="B534" t="s">
        <v>202</v>
      </c>
      <c r="C534">
        <v>2100401163</v>
      </c>
      <c r="D534" s="21" t="str">
        <f>MID(درخواست[[#This Row],[کدمدرسه]],1,1)</f>
        <v>3</v>
      </c>
      <c r="E534" t="s">
        <v>203</v>
      </c>
      <c r="F534" t="s">
        <v>204</v>
      </c>
      <c r="G534" t="s">
        <v>132</v>
      </c>
      <c r="H534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34" t="s">
        <v>205</v>
      </c>
      <c r="J534">
        <v>9390451255</v>
      </c>
      <c r="K534">
        <v>6134452516</v>
      </c>
      <c r="L534" s="24" t="s">
        <v>2194</v>
      </c>
      <c r="M534" t="s">
        <v>114</v>
      </c>
      <c r="N534" t="str">
        <f>VLOOKUP(درخواست[[#This Row],[کدکتاب]],کتاب[#All],4,FALSE)</f>
        <v>هاجر</v>
      </c>
      <c r="O534">
        <f>VLOOKUP(درخواست[[#This Row],[کدکتاب]],کتاب[#All],3,FALSE)</f>
        <v>270000</v>
      </c>
      <c r="P534">
        <f>IF(درخواست[[#This Row],[ناشر]]="هاجر",VLOOKUP(درخواست[[#This Row],[استان]],تخفیف[#All],3,FALSE),VLOOKUP(درخواست[[#This Row],[استان]],تخفیف[#All],4,FALSE))</f>
        <v>0.5</v>
      </c>
      <c r="Q534">
        <f>درخواست[[#This Row],[پشت جلد]]*(1-درخواست[[#This Row],[تخفیف]])</f>
        <v>135000</v>
      </c>
      <c r="R534">
        <v>22</v>
      </c>
    </row>
    <row r="535" spans="1:18" x14ac:dyDescent="0.25">
      <c r="A535" s="24" t="s">
        <v>1075</v>
      </c>
      <c r="B535" t="s">
        <v>202</v>
      </c>
      <c r="C535">
        <v>2100401163</v>
      </c>
      <c r="D535" s="21" t="str">
        <f>MID(درخواست[[#This Row],[کدمدرسه]],1,1)</f>
        <v>3</v>
      </c>
      <c r="E535" t="s">
        <v>203</v>
      </c>
      <c r="F535" t="s">
        <v>204</v>
      </c>
      <c r="G535" t="s">
        <v>132</v>
      </c>
      <c r="H535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35" t="s">
        <v>205</v>
      </c>
      <c r="J535">
        <v>9390451255</v>
      </c>
      <c r="K535">
        <v>6134452516</v>
      </c>
      <c r="L535" s="24" t="s">
        <v>2197</v>
      </c>
      <c r="M535" t="s">
        <v>117</v>
      </c>
      <c r="N535" t="str">
        <f>VLOOKUP(درخواست[[#This Row],[کدکتاب]],کتاب[#All],4,FALSE)</f>
        <v>سایر</v>
      </c>
      <c r="O535">
        <f>VLOOKUP(درخواست[[#This Row],[کدکتاب]],کتاب[#All],3,FALSE)</f>
        <v>1220000</v>
      </c>
      <c r="P535">
        <f>IF(درخواست[[#This Row],[ناشر]]="هاجر",VLOOKUP(درخواست[[#This Row],[استان]],تخفیف[#All],3,FALSE),VLOOKUP(درخواست[[#This Row],[استان]],تخفیف[#All],4,FALSE))</f>
        <v>0.3</v>
      </c>
      <c r="Q535">
        <f>درخواست[[#This Row],[پشت جلد]]*(1-درخواست[[#This Row],[تخفیف]])</f>
        <v>854000</v>
      </c>
      <c r="R535">
        <v>20</v>
      </c>
    </row>
    <row r="536" spans="1:18" x14ac:dyDescent="0.25">
      <c r="A536" s="24" t="s">
        <v>1076</v>
      </c>
      <c r="B536" t="s">
        <v>202</v>
      </c>
      <c r="C536">
        <v>2100401163</v>
      </c>
      <c r="D536" s="21" t="str">
        <f>MID(درخواست[[#This Row],[کدمدرسه]],1,1)</f>
        <v>3</v>
      </c>
      <c r="E536" t="s">
        <v>203</v>
      </c>
      <c r="F536" t="s">
        <v>204</v>
      </c>
      <c r="G536" t="s">
        <v>132</v>
      </c>
      <c r="H536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36" t="s">
        <v>205</v>
      </c>
      <c r="J536">
        <v>9390451255</v>
      </c>
      <c r="K536">
        <v>6134452516</v>
      </c>
      <c r="L536" s="24" t="s">
        <v>2202</v>
      </c>
      <c r="M536" t="s">
        <v>122</v>
      </c>
      <c r="N536" t="str">
        <f>VLOOKUP(درخواست[[#This Row],[کدکتاب]],کتاب[#All],4,FALSE)</f>
        <v>سایر</v>
      </c>
      <c r="O536">
        <f>VLOOKUP(درخواست[[#This Row],[کدکتاب]],کتاب[#All],3,FALSE)</f>
        <v>170000</v>
      </c>
      <c r="P536">
        <f>IF(درخواست[[#This Row],[ناشر]]="هاجر",VLOOKUP(درخواست[[#This Row],[استان]],تخفیف[#All],3,FALSE),VLOOKUP(درخواست[[#This Row],[استان]],تخفیف[#All],4,FALSE))</f>
        <v>0.3</v>
      </c>
      <c r="Q536">
        <f>درخواست[[#This Row],[پشت جلد]]*(1-درخواست[[#This Row],[تخفیف]])</f>
        <v>118999.99999999999</v>
      </c>
      <c r="R536">
        <v>6</v>
      </c>
    </row>
    <row r="537" spans="1:18" x14ac:dyDescent="0.25">
      <c r="A537" s="24" t="s">
        <v>1077</v>
      </c>
      <c r="B537" t="s">
        <v>202</v>
      </c>
      <c r="C537">
        <v>2100401163</v>
      </c>
      <c r="D537" s="21" t="str">
        <f>MID(درخواست[[#This Row],[کدمدرسه]],1,1)</f>
        <v>3</v>
      </c>
      <c r="E537" t="s">
        <v>203</v>
      </c>
      <c r="F537" t="s">
        <v>204</v>
      </c>
      <c r="G537" t="s">
        <v>132</v>
      </c>
      <c r="H537" t="str">
        <f>درخواست[[#This Row],[استان]]&amp;"/"&amp;درخواست[[#This Row],[شهر]]&amp;"/"&amp;درخواست[[#This Row],[مدرسه]]</f>
        <v>خوزستان/اهواز/مؤسسه آموزش عالی حوزوی الزهرا(علیهاالسلام)</v>
      </c>
      <c r="I537" t="s">
        <v>205</v>
      </c>
      <c r="J537">
        <v>9390451255</v>
      </c>
      <c r="K537">
        <v>6134452516</v>
      </c>
      <c r="L537" s="24" t="s">
        <v>2203</v>
      </c>
      <c r="M537" t="s">
        <v>123</v>
      </c>
      <c r="N537" t="str">
        <f>VLOOKUP(درخواست[[#This Row],[کدکتاب]],کتاب[#All],4,FALSE)</f>
        <v>هاجر</v>
      </c>
      <c r="O537">
        <f>VLOOKUP(درخواست[[#This Row],[کدکتاب]],کتاب[#All],3,FALSE)</f>
        <v>360000</v>
      </c>
      <c r="P537">
        <f>IF(درخواست[[#This Row],[ناشر]]="هاجر",VLOOKUP(درخواست[[#This Row],[استان]],تخفیف[#All],3,FALSE),VLOOKUP(درخواست[[#This Row],[استان]],تخفیف[#All],4,FALSE))</f>
        <v>0.5</v>
      </c>
      <c r="Q537">
        <f>درخواست[[#This Row],[پشت جلد]]*(1-درخواست[[#This Row],[تخفیف]])</f>
        <v>180000</v>
      </c>
      <c r="R537">
        <v>21</v>
      </c>
    </row>
    <row r="538" spans="1:18" x14ac:dyDescent="0.25">
      <c r="A538" s="24" t="s">
        <v>1078</v>
      </c>
      <c r="B538" t="s">
        <v>206</v>
      </c>
      <c r="C538">
        <v>3181303128</v>
      </c>
      <c r="D538" s="21" t="str">
        <f>MID(درخواست[[#This Row],[کدمدرسه]],1,1)</f>
        <v>3</v>
      </c>
      <c r="E538" t="s">
        <v>207</v>
      </c>
      <c r="F538" t="s">
        <v>207</v>
      </c>
      <c r="G538" t="s">
        <v>208</v>
      </c>
      <c r="H538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38" t="s">
        <v>209</v>
      </c>
      <c r="J538">
        <v>9137052931</v>
      </c>
      <c r="K538">
        <v>3432222827</v>
      </c>
      <c r="L538" s="24" t="s">
        <v>2104</v>
      </c>
      <c r="M538" t="s">
        <v>21</v>
      </c>
      <c r="N538" t="str">
        <f>VLOOKUP(درخواست[[#This Row],[کدکتاب]],کتاب[#All],4,FALSE)</f>
        <v>سایر</v>
      </c>
      <c r="O538">
        <f>VLOOKUP(درخواست[[#This Row],[کدکتاب]],کتاب[#All],3,FALSE)</f>
        <v>900000</v>
      </c>
      <c r="P538">
        <f>IF(درخواست[[#This Row],[ناشر]]="هاجر",VLOOKUP(درخواست[[#This Row],[استان]],تخفیف[#All],3,FALSE),VLOOKUP(درخواست[[#This Row],[استان]],تخفیف[#All],4,FALSE))</f>
        <v>0.3</v>
      </c>
      <c r="Q538">
        <f>درخواست[[#This Row],[پشت جلد]]*(1-درخواست[[#This Row],[تخفیف]])</f>
        <v>630000</v>
      </c>
      <c r="R538">
        <v>4</v>
      </c>
    </row>
    <row r="539" spans="1:18" x14ac:dyDescent="0.25">
      <c r="A539" s="24" t="s">
        <v>1079</v>
      </c>
      <c r="B539" t="s">
        <v>206</v>
      </c>
      <c r="C539">
        <v>3181303128</v>
      </c>
      <c r="D539" s="21" t="str">
        <f>MID(درخواست[[#This Row],[کدمدرسه]],1,1)</f>
        <v>3</v>
      </c>
      <c r="E539" t="s">
        <v>207</v>
      </c>
      <c r="F539" t="s">
        <v>207</v>
      </c>
      <c r="G539" t="s">
        <v>208</v>
      </c>
      <c r="H539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39" t="s">
        <v>209</v>
      </c>
      <c r="J539">
        <v>9137052931</v>
      </c>
      <c r="K539">
        <v>3432222827</v>
      </c>
      <c r="L539" s="24" t="s">
        <v>2117</v>
      </c>
      <c r="M539" t="s">
        <v>33</v>
      </c>
      <c r="N539" t="str">
        <f>VLOOKUP(درخواست[[#This Row],[کدکتاب]],کتاب[#All],4,FALSE)</f>
        <v>سایر</v>
      </c>
      <c r="O539">
        <f>VLOOKUP(درخواست[[#This Row],[کدکتاب]],کتاب[#All],3,FALSE)</f>
        <v>220000</v>
      </c>
      <c r="P539">
        <f>IF(درخواست[[#This Row],[ناشر]]="هاجر",VLOOKUP(درخواست[[#This Row],[استان]],تخفیف[#All],3,FALSE),VLOOKUP(درخواست[[#This Row],[استان]],تخفیف[#All],4,FALSE))</f>
        <v>0.3</v>
      </c>
      <c r="Q539">
        <f>درخواست[[#This Row],[پشت جلد]]*(1-درخواست[[#This Row],[تخفیف]])</f>
        <v>154000</v>
      </c>
      <c r="R539">
        <v>3</v>
      </c>
    </row>
    <row r="540" spans="1:18" x14ac:dyDescent="0.25">
      <c r="A540" s="24" t="s">
        <v>1080</v>
      </c>
      <c r="B540" t="s">
        <v>206</v>
      </c>
      <c r="C540">
        <v>3181303128</v>
      </c>
      <c r="D540" s="21" t="str">
        <f>MID(درخواست[[#This Row],[کدمدرسه]],1,1)</f>
        <v>3</v>
      </c>
      <c r="E540" t="s">
        <v>207</v>
      </c>
      <c r="F540" t="s">
        <v>207</v>
      </c>
      <c r="G540" t="s">
        <v>208</v>
      </c>
      <c r="H540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40" t="s">
        <v>209</v>
      </c>
      <c r="J540">
        <v>9137052931</v>
      </c>
      <c r="K540">
        <v>3432222827</v>
      </c>
      <c r="L540" s="24" t="s">
        <v>2134</v>
      </c>
      <c r="M540" t="s">
        <v>53</v>
      </c>
      <c r="N540" t="str">
        <f>VLOOKUP(درخواست[[#This Row],[کدکتاب]],کتاب[#All],4,FALSE)</f>
        <v>سایر</v>
      </c>
      <c r="O540">
        <f>VLOOKUP(درخواست[[#This Row],[کدکتاب]],کتاب[#All],3,FALSE)</f>
        <v>233000</v>
      </c>
      <c r="P540">
        <f>IF(درخواست[[#This Row],[ناشر]]="هاجر",VLOOKUP(درخواست[[#This Row],[استان]],تخفیف[#All],3,FALSE),VLOOKUP(درخواست[[#This Row],[استان]],تخفیف[#All],4,FALSE))</f>
        <v>0.3</v>
      </c>
      <c r="Q540">
        <f>درخواست[[#This Row],[پشت جلد]]*(1-درخواست[[#This Row],[تخفیف]])</f>
        <v>163100</v>
      </c>
      <c r="R540">
        <v>4</v>
      </c>
    </row>
    <row r="541" spans="1:18" x14ac:dyDescent="0.25">
      <c r="A541" s="24" t="s">
        <v>1081</v>
      </c>
      <c r="B541" t="s">
        <v>206</v>
      </c>
      <c r="C541">
        <v>3181303128</v>
      </c>
      <c r="D541" s="21" t="str">
        <f>MID(درخواست[[#This Row],[کدمدرسه]],1,1)</f>
        <v>3</v>
      </c>
      <c r="E541" t="s">
        <v>207</v>
      </c>
      <c r="F541" t="s">
        <v>207</v>
      </c>
      <c r="G541" t="s">
        <v>208</v>
      </c>
      <c r="H541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41" t="s">
        <v>209</v>
      </c>
      <c r="J541">
        <v>9137052931</v>
      </c>
      <c r="K541">
        <v>3432222827</v>
      </c>
      <c r="L541" s="24" t="s">
        <v>2135</v>
      </c>
      <c r="M541" t="s">
        <v>54</v>
      </c>
      <c r="N541" t="str">
        <f>VLOOKUP(درخواست[[#This Row],[کدکتاب]],کتاب[#All],4,FALSE)</f>
        <v>سایر</v>
      </c>
      <c r="O541">
        <f>VLOOKUP(درخواست[[#This Row],[کدکتاب]],کتاب[#All],3,FALSE)</f>
        <v>600000</v>
      </c>
      <c r="P541">
        <f>IF(درخواست[[#This Row],[ناشر]]="هاجر",VLOOKUP(درخواست[[#This Row],[استان]],تخفیف[#All],3,FALSE),VLOOKUP(درخواست[[#This Row],[استان]],تخفیف[#All],4,FALSE))</f>
        <v>0.3</v>
      </c>
      <c r="Q541">
        <f>درخواست[[#This Row],[پشت جلد]]*(1-درخواست[[#This Row],[تخفیف]])</f>
        <v>420000</v>
      </c>
      <c r="R541">
        <v>4</v>
      </c>
    </row>
    <row r="542" spans="1:18" x14ac:dyDescent="0.25">
      <c r="A542" s="24" t="s">
        <v>1082</v>
      </c>
      <c r="B542" t="s">
        <v>206</v>
      </c>
      <c r="C542">
        <v>3181303128</v>
      </c>
      <c r="D542" s="21" t="str">
        <f>MID(درخواست[[#This Row],[کدمدرسه]],1,1)</f>
        <v>3</v>
      </c>
      <c r="E542" t="s">
        <v>207</v>
      </c>
      <c r="F542" t="s">
        <v>207</v>
      </c>
      <c r="G542" t="s">
        <v>208</v>
      </c>
      <c r="H542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42" t="s">
        <v>209</v>
      </c>
      <c r="J542">
        <v>9137052931</v>
      </c>
      <c r="K542">
        <v>3432222827</v>
      </c>
      <c r="L542" s="24" t="s">
        <v>2149</v>
      </c>
      <c r="M542" t="s">
        <v>70</v>
      </c>
      <c r="N542" t="str">
        <f>VLOOKUP(درخواست[[#This Row],[کدکتاب]],کتاب[#All],4,FALSE)</f>
        <v>سایر</v>
      </c>
      <c r="O542">
        <f>VLOOKUP(درخواست[[#This Row],[کدکتاب]],کتاب[#All],3,FALSE)</f>
        <v>340000</v>
      </c>
      <c r="P542">
        <f>IF(درخواست[[#This Row],[ناشر]]="هاجر",VLOOKUP(درخواست[[#This Row],[استان]],تخفیف[#All],3,FALSE),VLOOKUP(درخواست[[#This Row],[استان]],تخفیف[#All],4,FALSE))</f>
        <v>0.3</v>
      </c>
      <c r="Q542">
        <f>درخواست[[#This Row],[پشت جلد]]*(1-درخواست[[#This Row],[تخفیف]])</f>
        <v>237999.99999999997</v>
      </c>
      <c r="R542">
        <v>3</v>
      </c>
    </row>
    <row r="543" spans="1:18" x14ac:dyDescent="0.25">
      <c r="A543" s="24" t="s">
        <v>1083</v>
      </c>
      <c r="B543" t="s">
        <v>206</v>
      </c>
      <c r="C543">
        <v>3181303128</v>
      </c>
      <c r="D543" s="21" t="str">
        <f>MID(درخواست[[#This Row],[کدمدرسه]],1,1)</f>
        <v>3</v>
      </c>
      <c r="E543" t="s">
        <v>207</v>
      </c>
      <c r="F543" t="s">
        <v>207</v>
      </c>
      <c r="G543" t="s">
        <v>208</v>
      </c>
      <c r="H543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43" t="s">
        <v>209</v>
      </c>
      <c r="J543">
        <v>9137052931</v>
      </c>
      <c r="K543">
        <v>3432222827</v>
      </c>
      <c r="L543" s="24" t="s">
        <v>2156</v>
      </c>
      <c r="M543" t="s">
        <v>75</v>
      </c>
      <c r="N543" t="str">
        <f>VLOOKUP(درخواست[[#This Row],[کدکتاب]],کتاب[#All],4,FALSE)</f>
        <v>هاجر</v>
      </c>
      <c r="O543">
        <f>VLOOKUP(درخواست[[#This Row],[کدکتاب]],کتاب[#All],3,FALSE)</f>
        <v>500000</v>
      </c>
      <c r="P543">
        <f>IF(درخواست[[#This Row],[ناشر]]="هاجر",VLOOKUP(درخواست[[#This Row],[استان]],تخفیف[#All],3,FALSE),VLOOKUP(درخواست[[#This Row],[استان]],تخفیف[#All],4,FALSE))</f>
        <v>0.5</v>
      </c>
      <c r="Q543">
        <f>درخواست[[#This Row],[پشت جلد]]*(1-درخواست[[#This Row],[تخفیف]])</f>
        <v>250000</v>
      </c>
      <c r="R543">
        <v>4</v>
      </c>
    </row>
    <row r="544" spans="1:18" x14ac:dyDescent="0.25">
      <c r="A544" s="24" t="s">
        <v>1084</v>
      </c>
      <c r="B544" t="s">
        <v>206</v>
      </c>
      <c r="C544">
        <v>3181303128</v>
      </c>
      <c r="D544" s="21" t="str">
        <f>MID(درخواست[[#This Row],[کدمدرسه]],1,1)</f>
        <v>3</v>
      </c>
      <c r="E544" t="s">
        <v>207</v>
      </c>
      <c r="F544" t="s">
        <v>207</v>
      </c>
      <c r="G544" t="s">
        <v>208</v>
      </c>
      <c r="H544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44" t="s">
        <v>209</v>
      </c>
      <c r="J544">
        <v>9137052931</v>
      </c>
      <c r="K544">
        <v>3432222827</v>
      </c>
      <c r="L544" s="24" t="s">
        <v>2159</v>
      </c>
      <c r="M544" t="s">
        <v>78</v>
      </c>
      <c r="N544" t="str">
        <f>VLOOKUP(درخواست[[#This Row],[کدکتاب]],کتاب[#All],4,FALSE)</f>
        <v>هاجر</v>
      </c>
      <c r="O544">
        <f>VLOOKUP(درخواست[[#This Row],[کدکتاب]],کتاب[#All],3,FALSE)</f>
        <v>490000</v>
      </c>
      <c r="P544">
        <f>IF(درخواست[[#This Row],[ناشر]]="هاجر",VLOOKUP(درخواست[[#This Row],[استان]],تخفیف[#All],3,FALSE),VLOOKUP(درخواست[[#This Row],[استان]],تخفیف[#All],4,FALSE))</f>
        <v>0.5</v>
      </c>
      <c r="Q544">
        <f>درخواست[[#This Row],[پشت جلد]]*(1-درخواست[[#This Row],[تخفیف]])</f>
        <v>245000</v>
      </c>
      <c r="R544">
        <v>4</v>
      </c>
    </row>
    <row r="545" spans="1:18" x14ac:dyDescent="0.25">
      <c r="A545" s="24" t="s">
        <v>1085</v>
      </c>
      <c r="B545" t="s">
        <v>206</v>
      </c>
      <c r="C545">
        <v>3181303128</v>
      </c>
      <c r="D545" s="21" t="str">
        <f>MID(درخواست[[#This Row],[کدمدرسه]],1,1)</f>
        <v>3</v>
      </c>
      <c r="E545" t="s">
        <v>207</v>
      </c>
      <c r="F545" t="s">
        <v>207</v>
      </c>
      <c r="G545" t="s">
        <v>208</v>
      </c>
      <c r="H545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45" t="s">
        <v>209</v>
      </c>
      <c r="J545">
        <v>9137052931</v>
      </c>
      <c r="K545">
        <v>3432222827</v>
      </c>
      <c r="L545" s="24" t="s">
        <v>2173</v>
      </c>
      <c r="M545" t="s">
        <v>90</v>
      </c>
      <c r="N545" t="str">
        <f>VLOOKUP(درخواست[[#This Row],[کدکتاب]],کتاب[#All],4,FALSE)</f>
        <v>سایر</v>
      </c>
      <c r="O545">
        <f>VLOOKUP(درخواست[[#This Row],[کدکتاب]],کتاب[#All],3,FALSE)</f>
        <v>150000</v>
      </c>
      <c r="P545">
        <f>IF(درخواست[[#This Row],[ناشر]]="هاجر",VLOOKUP(درخواست[[#This Row],[استان]],تخفیف[#All],3,FALSE),VLOOKUP(درخواست[[#This Row],[استان]],تخفیف[#All],4,FALSE))</f>
        <v>0.3</v>
      </c>
      <c r="Q545">
        <f>درخواست[[#This Row],[پشت جلد]]*(1-درخواست[[#This Row],[تخفیف]])</f>
        <v>105000</v>
      </c>
      <c r="R545">
        <v>3</v>
      </c>
    </row>
    <row r="546" spans="1:18" x14ac:dyDescent="0.25">
      <c r="A546" s="24" t="s">
        <v>1086</v>
      </c>
      <c r="B546" t="s">
        <v>206</v>
      </c>
      <c r="C546">
        <v>3181303128</v>
      </c>
      <c r="D546" s="21" t="str">
        <f>MID(درخواست[[#This Row],[کدمدرسه]],1,1)</f>
        <v>3</v>
      </c>
      <c r="E546" t="s">
        <v>207</v>
      </c>
      <c r="F546" t="s">
        <v>207</v>
      </c>
      <c r="G546" t="s">
        <v>208</v>
      </c>
      <c r="H546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46" t="s">
        <v>209</v>
      </c>
      <c r="J546">
        <v>9137052931</v>
      </c>
      <c r="K546">
        <v>3432222827</v>
      </c>
      <c r="L546" s="24" t="s">
        <v>2179</v>
      </c>
      <c r="M546" t="s">
        <v>97</v>
      </c>
      <c r="N546" t="str">
        <f>VLOOKUP(درخواست[[#This Row],[کدکتاب]],کتاب[#All],4,FALSE)</f>
        <v>هاجر</v>
      </c>
      <c r="O546">
        <f>VLOOKUP(درخواست[[#This Row],[کدکتاب]],کتاب[#All],3,FALSE)</f>
        <v>420000</v>
      </c>
      <c r="P546">
        <f>IF(درخواست[[#This Row],[ناشر]]="هاجر",VLOOKUP(درخواست[[#This Row],[استان]],تخفیف[#All],3,FALSE),VLOOKUP(درخواست[[#This Row],[استان]],تخفیف[#All],4,FALSE))</f>
        <v>0.5</v>
      </c>
      <c r="Q546">
        <f>درخواست[[#This Row],[پشت جلد]]*(1-درخواست[[#This Row],[تخفیف]])</f>
        <v>210000</v>
      </c>
      <c r="R546">
        <v>5</v>
      </c>
    </row>
    <row r="547" spans="1:18" x14ac:dyDescent="0.25">
      <c r="A547" s="24" t="s">
        <v>1087</v>
      </c>
      <c r="B547" t="s">
        <v>206</v>
      </c>
      <c r="C547">
        <v>3181303128</v>
      </c>
      <c r="D547" s="21" t="str">
        <f>MID(درخواست[[#This Row],[کدمدرسه]],1,1)</f>
        <v>3</v>
      </c>
      <c r="E547" t="s">
        <v>207</v>
      </c>
      <c r="F547" t="s">
        <v>207</v>
      </c>
      <c r="G547" t="s">
        <v>208</v>
      </c>
      <c r="H547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47" t="s">
        <v>209</v>
      </c>
      <c r="J547">
        <v>9137052931</v>
      </c>
      <c r="K547">
        <v>3432222827</v>
      </c>
      <c r="L547" s="24" t="s">
        <v>2186</v>
      </c>
      <c r="M547" t="s">
        <v>104</v>
      </c>
      <c r="N547" t="str">
        <f>VLOOKUP(درخواست[[#This Row],[کدکتاب]],کتاب[#All],4,FALSE)</f>
        <v>سایر</v>
      </c>
      <c r="O547">
        <f>VLOOKUP(درخواست[[#This Row],[کدکتاب]],کتاب[#All],3,FALSE)</f>
        <v>500000</v>
      </c>
      <c r="P547">
        <f>IF(درخواست[[#This Row],[ناشر]]="هاجر",VLOOKUP(درخواست[[#This Row],[استان]],تخفیف[#All],3,FALSE),VLOOKUP(درخواست[[#This Row],[استان]],تخفیف[#All],4,FALSE))</f>
        <v>0.3</v>
      </c>
      <c r="Q547">
        <f>درخواست[[#This Row],[پشت جلد]]*(1-درخواست[[#This Row],[تخفیف]])</f>
        <v>350000</v>
      </c>
      <c r="R547">
        <v>3</v>
      </c>
    </row>
    <row r="548" spans="1:18" x14ac:dyDescent="0.25">
      <c r="A548" s="24" t="s">
        <v>1088</v>
      </c>
      <c r="B548" t="s">
        <v>206</v>
      </c>
      <c r="C548">
        <v>3181303128</v>
      </c>
      <c r="D548" s="21" t="str">
        <f>MID(درخواست[[#This Row],[کدمدرسه]],1,1)</f>
        <v>3</v>
      </c>
      <c r="E548" t="s">
        <v>207</v>
      </c>
      <c r="F548" t="s">
        <v>207</v>
      </c>
      <c r="G548" t="s">
        <v>208</v>
      </c>
      <c r="H548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48" t="s">
        <v>209</v>
      </c>
      <c r="J548">
        <v>9137052931</v>
      </c>
      <c r="K548">
        <v>3432222827</v>
      </c>
      <c r="L548" s="24" t="s">
        <v>2193</v>
      </c>
      <c r="M548" t="s">
        <v>111</v>
      </c>
      <c r="N548" t="str">
        <f>VLOOKUP(درخواست[[#This Row],[کدکتاب]],کتاب[#All],4,FALSE)</f>
        <v>سایر</v>
      </c>
      <c r="O548">
        <f>VLOOKUP(درخواست[[#This Row],[کدکتاب]],کتاب[#All],3,FALSE)</f>
        <v>880000</v>
      </c>
      <c r="P548">
        <f>IF(درخواست[[#This Row],[ناشر]]="هاجر",VLOOKUP(درخواست[[#This Row],[استان]],تخفیف[#All],3,FALSE),VLOOKUP(درخواست[[#This Row],[استان]],تخفیف[#All],4,FALSE))</f>
        <v>0.3</v>
      </c>
      <c r="Q548">
        <f>درخواست[[#This Row],[پشت جلد]]*(1-درخواست[[#This Row],[تخفیف]])</f>
        <v>616000</v>
      </c>
      <c r="R548">
        <v>3</v>
      </c>
    </row>
    <row r="549" spans="1:18" x14ac:dyDescent="0.25">
      <c r="A549" s="24" t="s">
        <v>1089</v>
      </c>
      <c r="B549" t="s">
        <v>206</v>
      </c>
      <c r="C549">
        <v>3181303128</v>
      </c>
      <c r="D549" s="21" t="str">
        <f>MID(درخواست[[#This Row],[کدمدرسه]],1,1)</f>
        <v>3</v>
      </c>
      <c r="E549" t="s">
        <v>207</v>
      </c>
      <c r="F549" t="s">
        <v>207</v>
      </c>
      <c r="G549" t="s">
        <v>208</v>
      </c>
      <c r="H549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49" t="s">
        <v>209</v>
      </c>
      <c r="J549">
        <v>9137052931</v>
      </c>
      <c r="K549">
        <v>3432222827</v>
      </c>
      <c r="L549" s="24" t="s">
        <v>2196</v>
      </c>
      <c r="M549" t="s">
        <v>116</v>
      </c>
      <c r="N549" t="str">
        <f>VLOOKUP(درخواست[[#This Row],[کدکتاب]],کتاب[#All],4,FALSE)</f>
        <v>سایر</v>
      </c>
      <c r="O549">
        <f>VLOOKUP(درخواست[[#This Row],[کدکتاب]],کتاب[#All],3,FALSE)</f>
        <v>290000</v>
      </c>
      <c r="P549">
        <f>IF(درخواست[[#This Row],[ناشر]]="هاجر",VLOOKUP(درخواست[[#This Row],[استان]],تخفیف[#All],3,FALSE),VLOOKUP(درخواست[[#This Row],[استان]],تخفیف[#All],4,FALSE))</f>
        <v>0.3</v>
      </c>
      <c r="Q549">
        <f>درخواست[[#This Row],[پشت جلد]]*(1-درخواست[[#This Row],[تخفیف]])</f>
        <v>203000</v>
      </c>
      <c r="R549">
        <v>1</v>
      </c>
    </row>
    <row r="550" spans="1:18" x14ac:dyDescent="0.25">
      <c r="A550" s="24" t="s">
        <v>1090</v>
      </c>
      <c r="B550" t="s">
        <v>206</v>
      </c>
      <c r="C550">
        <v>3181303128</v>
      </c>
      <c r="D550" s="21" t="str">
        <f>MID(درخواست[[#This Row],[کدمدرسه]],1,1)</f>
        <v>3</v>
      </c>
      <c r="E550" t="s">
        <v>207</v>
      </c>
      <c r="F550" t="s">
        <v>207</v>
      </c>
      <c r="G550" t="s">
        <v>208</v>
      </c>
      <c r="H550" t="str">
        <f>درخواست[[#This Row],[استان]]&amp;"/"&amp;درخواست[[#This Row],[شهر]]&amp;"/"&amp;درخواست[[#This Row],[مدرسه]]</f>
        <v>کرمان/کرمان/مؤسسه آموزش عالی حوزوی فاطمیه</v>
      </c>
      <c r="I550" t="s">
        <v>209</v>
      </c>
      <c r="J550">
        <v>9137052931</v>
      </c>
      <c r="K550">
        <v>3432222827</v>
      </c>
      <c r="L550" s="24" t="s">
        <v>2202</v>
      </c>
      <c r="M550" t="s">
        <v>122</v>
      </c>
      <c r="N550" t="str">
        <f>VLOOKUP(درخواست[[#This Row],[کدکتاب]],کتاب[#All],4,FALSE)</f>
        <v>سایر</v>
      </c>
      <c r="O550">
        <f>VLOOKUP(درخواست[[#This Row],[کدکتاب]],کتاب[#All],3,FALSE)</f>
        <v>170000</v>
      </c>
      <c r="P550">
        <f>IF(درخواست[[#This Row],[ناشر]]="هاجر",VLOOKUP(درخواست[[#This Row],[استان]],تخفیف[#All],3,FALSE),VLOOKUP(درخواست[[#This Row],[استان]],تخفیف[#All],4,FALSE))</f>
        <v>0.3</v>
      </c>
      <c r="Q550">
        <f>درخواست[[#This Row],[پشت جلد]]*(1-درخواست[[#This Row],[تخفیف]])</f>
        <v>118999.99999999999</v>
      </c>
      <c r="R550">
        <v>5</v>
      </c>
    </row>
    <row r="551" spans="1:18" x14ac:dyDescent="0.25">
      <c r="A551" s="24" t="s">
        <v>1091</v>
      </c>
      <c r="B551" t="s">
        <v>210</v>
      </c>
      <c r="C551">
        <v>3040214185</v>
      </c>
      <c r="D551" s="21" t="str">
        <f>MID(درخواست[[#This Row],[کدمدرسه]],1,1)</f>
        <v>3</v>
      </c>
      <c r="E551" t="s">
        <v>161</v>
      </c>
      <c r="F551" t="s">
        <v>161</v>
      </c>
      <c r="G551" t="s">
        <v>211</v>
      </c>
      <c r="H551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51" t="s">
        <v>212</v>
      </c>
      <c r="J551">
        <v>9137874589</v>
      </c>
      <c r="K551">
        <v>3133458772</v>
      </c>
      <c r="L551" s="24" t="s">
        <v>2105</v>
      </c>
      <c r="M551" t="s">
        <v>22</v>
      </c>
      <c r="N551" t="str">
        <f>VLOOKUP(درخواست[[#This Row],[کدکتاب]],کتاب[#All],4,FALSE)</f>
        <v>سایر</v>
      </c>
      <c r="O551">
        <f>VLOOKUP(درخواست[[#This Row],[کدکتاب]],کتاب[#All],3,FALSE)</f>
        <v>400000</v>
      </c>
      <c r="P551">
        <f>IF(درخواست[[#This Row],[ناشر]]="هاجر",VLOOKUP(درخواست[[#This Row],[استان]],تخفیف[#All],3,FALSE),VLOOKUP(درخواست[[#This Row],[استان]],تخفیف[#All],4,FALSE))</f>
        <v>0.25</v>
      </c>
      <c r="Q551">
        <f>درخواست[[#This Row],[پشت جلد]]*(1-درخواست[[#This Row],[تخفیف]])</f>
        <v>300000</v>
      </c>
      <c r="R551">
        <v>3</v>
      </c>
    </row>
    <row r="552" spans="1:18" x14ac:dyDescent="0.25">
      <c r="A552" s="24" t="s">
        <v>1092</v>
      </c>
      <c r="B552" t="s">
        <v>210</v>
      </c>
      <c r="C552">
        <v>3040214185</v>
      </c>
      <c r="D552" s="21" t="str">
        <f>MID(درخواست[[#This Row],[کدمدرسه]],1,1)</f>
        <v>3</v>
      </c>
      <c r="E552" t="s">
        <v>161</v>
      </c>
      <c r="F552" t="s">
        <v>161</v>
      </c>
      <c r="G552" t="s">
        <v>211</v>
      </c>
      <c r="H552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52" t="s">
        <v>212</v>
      </c>
      <c r="J552">
        <v>9137874589</v>
      </c>
      <c r="K552">
        <v>3133458772</v>
      </c>
      <c r="L552" s="24" t="s">
        <v>2108</v>
      </c>
      <c r="M552" t="s">
        <v>25</v>
      </c>
      <c r="N552" t="str">
        <f>VLOOKUP(درخواست[[#This Row],[کدکتاب]],کتاب[#All],4,FALSE)</f>
        <v>سایر</v>
      </c>
      <c r="O552">
        <f>VLOOKUP(درخواست[[#This Row],[کدکتاب]],کتاب[#All],3,FALSE)</f>
        <v>1400000</v>
      </c>
      <c r="P552">
        <f>IF(درخواست[[#This Row],[ناشر]]="هاجر",VLOOKUP(درخواست[[#This Row],[استان]],تخفیف[#All],3,FALSE),VLOOKUP(درخواست[[#This Row],[استان]],تخفیف[#All],4,FALSE))</f>
        <v>0.25</v>
      </c>
      <c r="Q552">
        <f>درخواست[[#This Row],[پشت جلد]]*(1-درخواست[[#This Row],[تخفیف]])</f>
        <v>1050000</v>
      </c>
      <c r="R552">
        <v>21</v>
      </c>
    </row>
    <row r="553" spans="1:18" x14ac:dyDescent="0.25">
      <c r="A553" s="24" t="s">
        <v>1093</v>
      </c>
      <c r="B553" t="s">
        <v>210</v>
      </c>
      <c r="C553">
        <v>3040214185</v>
      </c>
      <c r="D553" s="21" t="str">
        <f>MID(درخواست[[#This Row],[کدمدرسه]],1,1)</f>
        <v>3</v>
      </c>
      <c r="E553" t="s">
        <v>161</v>
      </c>
      <c r="F553" t="s">
        <v>161</v>
      </c>
      <c r="G553" t="s">
        <v>211</v>
      </c>
      <c r="H553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53" t="s">
        <v>212</v>
      </c>
      <c r="J553">
        <v>9137874589</v>
      </c>
      <c r="K553">
        <v>3133458772</v>
      </c>
      <c r="L553" s="24" t="s">
        <v>2132</v>
      </c>
      <c r="M553" t="s">
        <v>46</v>
      </c>
      <c r="N553" t="str">
        <f>VLOOKUP(درخواست[[#This Row],[کدکتاب]],کتاب[#All],4,FALSE)</f>
        <v>سایر</v>
      </c>
      <c r="O553">
        <f>VLOOKUP(درخواست[[#This Row],[کدکتاب]],کتاب[#All],3,FALSE)</f>
        <v>400000</v>
      </c>
      <c r="P553">
        <f>IF(درخواست[[#This Row],[ناشر]]="هاجر",VLOOKUP(درخواست[[#This Row],[استان]],تخفیف[#All],3,FALSE),VLOOKUP(درخواست[[#This Row],[استان]],تخفیف[#All],4,FALSE))</f>
        <v>0.25</v>
      </c>
      <c r="Q553">
        <f>درخواست[[#This Row],[پشت جلد]]*(1-درخواست[[#This Row],[تخفیف]])</f>
        <v>300000</v>
      </c>
      <c r="R553">
        <v>20</v>
      </c>
    </row>
    <row r="554" spans="1:18" x14ac:dyDescent="0.25">
      <c r="A554" s="24" t="s">
        <v>1094</v>
      </c>
      <c r="B554" t="s">
        <v>210</v>
      </c>
      <c r="C554">
        <v>3040214185</v>
      </c>
      <c r="D554" s="21" t="str">
        <f>MID(درخواست[[#This Row],[کدمدرسه]],1,1)</f>
        <v>3</v>
      </c>
      <c r="E554" t="s">
        <v>161</v>
      </c>
      <c r="F554" t="s">
        <v>161</v>
      </c>
      <c r="G554" t="s">
        <v>211</v>
      </c>
      <c r="H554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54" t="s">
        <v>212</v>
      </c>
      <c r="J554">
        <v>9137874589</v>
      </c>
      <c r="K554">
        <v>3133458772</v>
      </c>
      <c r="L554" s="24" t="s">
        <v>2145</v>
      </c>
      <c r="M554" t="s">
        <v>64</v>
      </c>
      <c r="N554" t="str">
        <f>VLOOKUP(درخواست[[#This Row],[کدکتاب]],کتاب[#All],4,FALSE)</f>
        <v>سایر</v>
      </c>
      <c r="O554">
        <f>VLOOKUP(درخواست[[#This Row],[کدکتاب]],کتاب[#All],3,FALSE)</f>
        <v>620000</v>
      </c>
      <c r="P554">
        <f>IF(درخواست[[#This Row],[ناشر]]="هاجر",VLOOKUP(درخواست[[#This Row],[استان]],تخفیف[#All],3,FALSE),VLOOKUP(درخواست[[#This Row],[استان]],تخفیف[#All],4,FALSE))</f>
        <v>0.25</v>
      </c>
      <c r="Q554">
        <f>درخواست[[#This Row],[پشت جلد]]*(1-درخواست[[#This Row],[تخفیف]])</f>
        <v>465000</v>
      </c>
      <c r="R554">
        <v>13</v>
      </c>
    </row>
    <row r="555" spans="1:18" x14ac:dyDescent="0.25">
      <c r="A555" s="24" t="s">
        <v>1095</v>
      </c>
      <c r="B555" t="s">
        <v>210</v>
      </c>
      <c r="C555">
        <v>3040214185</v>
      </c>
      <c r="D555" s="21" t="str">
        <f>MID(درخواست[[#This Row],[کدمدرسه]],1,1)</f>
        <v>3</v>
      </c>
      <c r="E555" t="s">
        <v>161</v>
      </c>
      <c r="F555" t="s">
        <v>161</v>
      </c>
      <c r="G555" t="s">
        <v>211</v>
      </c>
      <c r="H555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55" t="s">
        <v>212</v>
      </c>
      <c r="J555">
        <v>9137874589</v>
      </c>
      <c r="K555">
        <v>3133458772</v>
      </c>
      <c r="L555" s="24" t="s">
        <v>2153</v>
      </c>
      <c r="M555" t="s">
        <v>69</v>
      </c>
      <c r="N555" t="str">
        <f>VLOOKUP(درخواست[[#This Row],[کدکتاب]],کتاب[#All],4,FALSE)</f>
        <v>سایر</v>
      </c>
      <c r="O555">
        <f>VLOOKUP(درخواست[[#This Row],[کدکتاب]],کتاب[#All],3,FALSE)</f>
        <v>390000</v>
      </c>
      <c r="P555">
        <f>IF(درخواست[[#This Row],[ناشر]]="هاجر",VLOOKUP(درخواست[[#This Row],[استان]],تخفیف[#All],3,FALSE),VLOOKUP(درخواست[[#This Row],[استان]],تخفیف[#All],4,FALSE))</f>
        <v>0.25</v>
      </c>
      <c r="Q555">
        <f>درخواست[[#This Row],[پشت جلد]]*(1-درخواست[[#This Row],[تخفیف]])</f>
        <v>292500</v>
      </c>
      <c r="R555">
        <v>20</v>
      </c>
    </row>
    <row r="556" spans="1:18" x14ac:dyDescent="0.25">
      <c r="A556" s="24" t="s">
        <v>1096</v>
      </c>
      <c r="B556" t="s">
        <v>210</v>
      </c>
      <c r="C556">
        <v>3040214185</v>
      </c>
      <c r="D556" s="21" t="str">
        <f>MID(درخواست[[#This Row],[کدمدرسه]],1,1)</f>
        <v>3</v>
      </c>
      <c r="E556" t="s">
        <v>161</v>
      </c>
      <c r="F556" t="s">
        <v>161</v>
      </c>
      <c r="G556" t="s">
        <v>211</v>
      </c>
      <c r="H556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56" t="s">
        <v>212</v>
      </c>
      <c r="J556">
        <v>9137874589</v>
      </c>
      <c r="K556">
        <v>3133458772</v>
      </c>
      <c r="L556" s="24" t="s">
        <v>2156</v>
      </c>
      <c r="M556" t="s">
        <v>75</v>
      </c>
      <c r="N556" t="str">
        <f>VLOOKUP(درخواست[[#This Row],[کدکتاب]],کتاب[#All],4,FALSE)</f>
        <v>هاجر</v>
      </c>
      <c r="O556">
        <f>VLOOKUP(درخواست[[#This Row],[کدکتاب]],کتاب[#All],3,FALSE)</f>
        <v>500000</v>
      </c>
      <c r="P556">
        <f>IF(درخواست[[#This Row],[ناشر]]="هاجر",VLOOKUP(درخواست[[#This Row],[استان]],تخفیف[#All],3,FALSE),VLOOKUP(درخواست[[#This Row],[استان]],تخفیف[#All],4,FALSE))</f>
        <v>0.37</v>
      </c>
      <c r="Q556">
        <f>درخواست[[#This Row],[پشت جلد]]*(1-درخواست[[#This Row],[تخفیف]])</f>
        <v>315000</v>
      </c>
      <c r="R556">
        <v>13</v>
      </c>
    </row>
    <row r="557" spans="1:18" x14ac:dyDescent="0.25">
      <c r="A557" s="24" t="s">
        <v>1097</v>
      </c>
      <c r="B557" t="s">
        <v>210</v>
      </c>
      <c r="C557">
        <v>3040214185</v>
      </c>
      <c r="D557" s="21" t="str">
        <f>MID(درخواست[[#This Row],[کدمدرسه]],1,1)</f>
        <v>3</v>
      </c>
      <c r="E557" t="s">
        <v>161</v>
      </c>
      <c r="F557" t="s">
        <v>161</v>
      </c>
      <c r="G557" t="s">
        <v>211</v>
      </c>
      <c r="H557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57" t="s">
        <v>212</v>
      </c>
      <c r="J557">
        <v>9137874589</v>
      </c>
      <c r="K557">
        <v>3133458772</v>
      </c>
      <c r="L557" s="24" t="s">
        <v>2155</v>
      </c>
      <c r="M557" t="s">
        <v>76</v>
      </c>
      <c r="N557" t="str">
        <f>VLOOKUP(درخواست[[#This Row],[کدکتاب]],کتاب[#All],4,FALSE)</f>
        <v>هاجر</v>
      </c>
      <c r="O557">
        <f>VLOOKUP(درخواست[[#This Row],[کدکتاب]],کتاب[#All],3,FALSE)</f>
        <v>360000</v>
      </c>
      <c r="P557">
        <f>IF(درخواست[[#This Row],[ناشر]]="هاجر",VLOOKUP(درخواست[[#This Row],[استان]],تخفیف[#All],3,FALSE),VLOOKUP(درخواست[[#This Row],[استان]],تخفیف[#All],4,FALSE))</f>
        <v>0.37</v>
      </c>
      <c r="Q557">
        <f>درخواست[[#This Row],[پشت جلد]]*(1-درخواست[[#This Row],[تخفیف]])</f>
        <v>226800</v>
      </c>
      <c r="R557">
        <v>14</v>
      </c>
    </row>
    <row r="558" spans="1:18" x14ac:dyDescent="0.25">
      <c r="A558" s="24" t="s">
        <v>1098</v>
      </c>
      <c r="B558" t="s">
        <v>210</v>
      </c>
      <c r="C558">
        <v>3040214185</v>
      </c>
      <c r="D558" s="21" t="str">
        <f>MID(درخواست[[#This Row],[کدمدرسه]],1,1)</f>
        <v>3</v>
      </c>
      <c r="E558" t="s">
        <v>161</v>
      </c>
      <c r="F558" t="s">
        <v>161</v>
      </c>
      <c r="G558" t="s">
        <v>211</v>
      </c>
      <c r="H558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58" t="s">
        <v>212</v>
      </c>
      <c r="J558">
        <v>9137874589</v>
      </c>
      <c r="K558">
        <v>3133458772</v>
      </c>
      <c r="L558" s="24" t="s">
        <v>2160</v>
      </c>
      <c r="M558" t="s">
        <v>77</v>
      </c>
      <c r="N558" t="str">
        <f>VLOOKUP(درخواست[[#This Row],[کدکتاب]],کتاب[#All],4,FALSE)</f>
        <v>سایر</v>
      </c>
      <c r="O558">
        <f>VLOOKUP(درخواست[[#This Row],[کدکتاب]],کتاب[#All],3,FALSE)</f>
        <v>566000</v>
      </c>
      <c r="P558">
        <f>IF(درخواست[[#This Row],[ناشر]]="هاجر",VLOOKUP(درخواست[[#This Row],[استان]],تخفیف[#All],3,FALSE),VLOOKUP(درخواست[[#This Row],[استان]],تخفیف[#All],4,FALSE))</f>
        <v>0.25</v>
      </c>
      <c r="Q558">
        <f>درخواست[[#This Row],[پشت جلد]]*(1-درخواست[[#This Row],[تخفیف]])</f>
        <v>424500</v>
      </c>
      <c r="R558">
        <v>21</v>
      </c>
    </row>
    <row r="559" spans="1:18" x14ac:dyDescent="0.25">
      <c r="A559" s="24" t="s">
        <v>1099</v>
      </c>
      <c r="B559" t="s">
        <v>210</v>
      </c>
      <c r="C559">
        <v>3040214185</v>
      </c>
      <c r="D559" s="21" t="str">
        <f>MID(درخواست[[#This Row],[کدمدرسه]],1,1)</f>
        <v>3</v>
      </c>
      <c r="E559" t="s">
        <v>161</v>
      </c>
      <c r="F559" t="s">
        <v>161</v>
      </c>
      <c r="G559" t="s">
        <v>211</v>
      </c>
      <c r="H559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59" t="s">
        <v>212</v>
      </c>
      <c r="J559">
        <v>9137874589</v>
      </c>
      <c r="K559">
        <v>3133458772</v>
      </c>
      <c r="L559" s="24" t="s">
        <v>2159</v>
      </c>
      <c r="M559" t="s">
        <v>78</v>
      </c>
      <c r="N559" t="str">
        <f>VLOOKUP(درخواست[[#This Row],[کدکتاب]],کتاب[#All],4,FALSE)</f>
        <v>هاجر</v>
      </c>
      <c r="O559">
        <f>VLOOKUP(درخواست[[#This Row],[کدکتاب]],کتاب[#All],3,FALSE)</f>
        <v>490000</v>
      </c>
      <c r="P559">
        <f>IF(درخواست[[#This Row],[ناشر]]="هاجر",VLOOKUP(درخواست[[#This Row],[استان]],تخفیف[#All],3,FALSE),VLOOKUP(درخواست[[#This Row],[استان]],تخفیف[#All],4,FALSE))</f>
        <v>0.37</v>
      </c>
      <c r="Q559">
        <f>درخواست[[#This Row],[پشت جلد]]*(1-درخواست[[#This Row],[تخفیف]])</f>
        <v>308700</v>
      </c>
      <c r="R559">
        <v>5</v>
      </c>
    </row>
    <row r="560" spans="1:18" x14ac:dyDescent="0.25">
      <c r="A560" s="24" t="s">
        <v>1100</v>
      </c>
      <c r="B560" t="s">
        <v>210</v>
      </c>
      <c r="C560">
        <v>3040214185</v>
      </c>
      <c r="D560" s="21" t="str">
        <f>MID(درخواست[[#This Row],[کدمدرسه]],1,1)</f>
        <v>3</v>
      </c>
      <c r="E560" t="s">
        <v>161</v>
      </c>
      <c r="F560" t="s">
        <v>161</v>
      </c>
      <c r="G560" t="s">
        <v>211</v>
      </c>
      <c r="H560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60" t="s">
        <v>212</v>
      </c>
      <c r="J560">
        <v>9137874589</v>
      </c>
      <c r="K560">
        <v>3133458772</v>
      </c>
      <c r="L560" s="24" t="s">
        <v>2182</v>
      </c>
      <c r="M560" t="s">
        <v>100</v>
      </c>
      <c r="N560" t="str">
        <f>VLOOKUP(درخواست[[#This Row],[کدکتاب]],کتاب[#All],4,FALSE)</f>
        <v>سایر</v>
      </c>
      <c r="O560">
        <f>VLOOKUP(درخواست[[#This Row],[کدکتاب]],کتاب[#All],3,FALSE)</f>
        <v>450000</v>
      </c>
      <c r="P560">
        <f>IF(درخواست[[#This Row],[ناشر]]="هاجر",VLOOKUP(درخواست[[#This Row],[استان]],تخفیف[#All],3,FALSE),VLOOKUP(درخواست[[#This Row],[استان]],تخفیف[#All],4,FALSE))</f>
        <v>0.25</v>
      </c>
      <c r="Q560">
        <f>درخواست[[#This Row],[پشت جلد]]*(1-درخواست[[#This Row],[تخفیف]])</f>
        <v>337500</v>
      </c>
      <c r="R560">
        <v>20</v>
      </c>
    </row>
    <row r="561" spans="1:18" x14ac:dyDescent="0.25">
      <c r="A561" s="24" t="s">
        <v>1101</v>
      </c>
      <c r="B561" t="s">
        <v>210</v>
      </c>
      <c r="C561">
        <v>3040214185</v>
      </c>
      <c r="D561" s="21" t="str">
        <f>MID(درخواست[[#This Row],[کدمدرسه]],1,1)</f>
        <v>3</v>
      </c>
      <c r="E561" t="s">
        <v>161</v>
      </c>
      <c r="F561" t="s">
        <v>161</v>
      </c>
      <c r="G561" t="s">
        <v>211</v>
      </c>
      <c r="H561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61" t="s">
        <v>212</v>
      </c>
      <c r="J561">
        <v>9137874589</v>
      </c>
      <c r="K561">
        <v>3133458772</v>
      </c>
      <c r="L561" s="24" t="s">
        <v>2192</v>
      </c>
      <c r="M561" t="s">
        <v>110</v>
      </c>
      <c r="N561" t="str">
        <f>VLOOKUP(درخواست[[#This Row],[کدکتاب]],کتاب[#All],4,FALSE)</f>
        <v>سایر</v>
      </c>
      <c r="O561">
        <f>VLOOKUP(درخواست[[#This Row],[کدکتاب]],کتاب[#All],3,FALSE)</f>
        <v>58000</v>
      </c>
      <c r="P561">
        <f>IF(درخواست[[#This Row],[ناشر]]="هاجر",VLOOKUP(درخواست[[#This Row],[استان]],تخفیف[#All],3,FALSE),VLOOKUP(درخواست[[#This Row],[استان]],تخفیف[#All],4,FALSE))</f>
        <v>0.25</v>
      </c>
      <c r="Q561">
        <f>درخواست[[#This Row],[پشت جلد]]*(1-درخواست[[#This Row],[تخفیف]])</f>
        <v>43500</v>
      </c>
      <c r="R561">
        <v>20</v>
      </c>
    </row>
    <row r="562" spans="1:18" x14ac:dyDescent="0.25">
      <c r="A562" s="24" t="s">
        <v>1102</v>
      </c>
      <c r="B562" t="s">
        <v>210</v>
      </c>
      <c r="C562">
        <v>3040214185</v>
      </c>
      <c r="D562" s="21" t="str">
        <f>MID(درخواست[[#This Row],[کدمدرسه]],1,1)</f>
        <v>3</v>
      </c>
      <c r="E562" t="s">
        <v>161</v>
      </c>
      <c r="F562" t="s">
        <v>161</v>
      </c>
      <c r="G562" t="s">
        <v>211</v>
      </c>
      <c r="H562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62" t="s">
        <v>212</v>
      </c>
      <c r="J562">
        <v>9137874589</v>
      </c>
      <c r="K562">
        <v>3133458772</v>
      </c>
      <c r="L562" s="24" t="s">
        <v>2194</v>
      </c>
      <c r="M562" t="s">
        <v>114</v>
      </c>
      <c r="N562" t="str">
        <f>VLOOKUP(درخواست[[#This Row],[کدکتاب]],کتاب[#All],4,FALSE)</f>
        <v>هاجر</v>
      </c>
      <c r="O562">
        <f>VLOOKUP(درخواست[[#This Row],[کدکتاب]],کتاب[#All],3,FALSE)</f>
        <v>270000</v>
      </c>
      <c r="P562">
        <f>IF(درخواست[[#This Row],[ناشر]]="هاجر",VLOOKUP(درخواست[[#This Row],[استان]],تخفیف[#All],3,FALSE),VLOOKUP(درخواست[[#This Row],[استان]],تخفیف[#All],4,FALSE))</f>
        <v>0.37</v>
      </c>
      <c r="Q562">
        <f>درخواست[[#This Row],[پشت جلد]]*(1-درخواست[[#This Row],[تخفیف]])</f>
        <v>170100</v>
      </c>
      <c r="R562">
        <v>12</v>
      </c>
    </row>
    <row r="563" spans="1:18" x14ac:dyDescent="0.25">
      <c r="A563" s="24" t="s">
        <v>1103</v>
      </c>
      <c r="B563" t="s">
        <v>210</v>
      </c>
      <c r="C563">
        <v>3040214185</v>
      </c>
      <c r="D563" s="21" t="str">
        <f>MID(درخواست[[#This Row],[کدمدرسه]],1,1)</f>
        <v>3</v>
      </c>
      <c r="E563" t="s">
        <v>161</v>
      </c>
      <c r="F563" t="s">
        <v>161</v>
      </c>
      <c r="G563" t="s">
        <v>211</v>
      </c>
      <c r="H563" t="str">
        <f>درخواست[[#This Row],[استان]]&amp;"/"&amp;درخواست[[#This Row],[شهر]]&amp;"/"&amp;درخواست[[#This Row],[مدرسه]]</f>
        <v>اصفهان/اصفهان/مرکز تخصصی فقه و اصول النفیسه</v>
      </c>
      <c r="I563" t="s">
        <v>212</v>
      </c>
      <c r="J563">
        <v>9137874589</v>
      </c>
      <c r="K563">
        <v>3133458772</v>
      </c>
      <c r="L563" s="24" t="s">
        <v>2201</v>
      </c>
      <c r="M563" t="s">
        <v>121</v>
      </c>
      <c r="N563" t="str">
        <f>VLOOKUP(درخواست[[#This Row],[کدکتاب]],کتاب[#All],4,FALSE)</f>
        <v>هاجر</v>
      </c>
      <c r="O563">
        <f>VLOOKUP(درخواست[[#This Row],[کدکتاب]],کتاب[#All],3,FALSE)</f>
        <v>350000</v>
      </c>
      <c r="P563">
        <f>IF(درخواست[[#This Row],[ناشر]]="هاجر",VLOOKUP(درخواست[[#This Row],[استان]],تخفیف[#All],3,FALSE),VLOOKUP(درخواست[[#This Row],[استان]],تخفیف[#All],4,FALSE))</f>
        <v>0.37</v>
      </c>
      <c r="Q563">
        <f>درخواست[[#This Row],[پشت جلد]]*(1-درخواست[[#This Row],[تخفیف]])</f>
        <v>220500</v>
      </c>
      <c r="R563">
        <v>13</v>
      </c>
    </row>
    <row r="564" spans="1:18" x14ac:dyDescent="0.25">
      <c r="A564" s="24" t="s">
        <v>1104</v>
      </c>
      <c r="B564" t="s">
        <v>213</v>
      </c>
      <c r="C564">
        <v>3080903110</v>
      </c>
      <c r="D564" s="21" t="str">
        <f>MID(درخواست[[#This Row],[کدمدرسه]],1,1)</f>
        <v>3</v>
      </c>
      <c r="E564" t="s">
        <v>153</v>
      </c>
      <c r="F564" t="s">
        <v>214</v>
      </c>
      <c r="G564" t="s">
        <v>215</v>
      </c>
      <c r="H564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64" t="s">
        <v>216</v>
      </c>
      <c r="J564">
        <v>9126499188</v>
      </c>
      <c r="K564">
        <v>2151223334</v>
      </c>
      <c r="L564" s="24" t="s">
        <v>2104</v>
      </c>
      <c r="M564" t="s">
        <v>21</v>
      </c>
      <c r="N564" t="str">
        <f>VLOOKUP(درخواست[[#This Row],[کدکتاب]],کتاب[#All],4,FALSE)</f>
        <v>سایر</v>
      </c>
      <c r="O564">
        <f>VLOOKUP(درخواست[[#This Row],[کدکتاب]],کتاب[#All],3,FALSE)</f>
        <v>900000</v>
      </c>
      <c r="P564">
        <f>IF(درخواست[[#This Row],[ناشر]]="هاجر",VLOOKUP(درخواست[[#This Row],[استان]],تخفیف[#All],3,FALSE),VLOOKUP(درخواست[[#This Row],[استان]],تخفیف[#All],4,FALSE))</f>
        <v>0.25</v>
      </c>
      <c r="Q564">
        <f>درخواست[[#This Row],[پشت جلد]]*(1-درخواست[[#This Row],[تخفیف]])</f>
        <v>675000</v>
      </c>
      <c r="R564">
        <v>30</v>
      </c>
    </row>
    <row r="565" spans="1:18" x14ac:dyDescent="0.25">
      <c r="A565" s="24" t="s">
        <v>1105</v>
      </c>
      <c r="B565" t="s">
        <v>213</v>
      </c>
      <c r="C565">
        <v>3080903110</v>
      </c>
      <c r="D565" s="21" t="str">
        <f>MID(درخواست[[#This Row],[کدمدرسه]],1,1)</f>
        <v>3</v>
      </c>
      <c r="E565" t="s">
        <v>153</v>
      </c>
      <c r="F565" t="s">
        <v>214</v>
      </c>
      <c r="G565" t="s">
        <v>215</v>
      </c>
      <c r="H565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65" t="s">
        <v>216</v>
      </c>
      <c r="J565">
        <v>9126499188</v>
      </c>
      <c r="K565">
        <v>2151223334</v>
      </c>
      <c r="L565" s="24" t="s">
        <v>2108</v>
      </c>
      <c r="M565" t="s">
        <v>25</v>
      </c>
      <c r="N565" t="str">
        <f>VLOOKUP(درخواست[[#This Row],[کدکتاب]],کتاب[#All],4,FALSE)</f>
        <v>سایر</v>
      </c>
      <c r="O565">
        <f>VLOOKUP(درخواست[[#This Row],[کدکتاب]],کتاب[#All],3,FALSE)</f>
        <v>1400000</v>
      </c>
      <c r="P565">
        <f>IF(درخواست[[#This Row],[ناشر]]="هاجر",VLOOKUP(درخواست[[#This Row],[استان]],تخفیف[#All],3,FALSE),VLOOKUP(درخواست[[#This Row],[استان]],تخفیف[#All],4,FALSE))</f>
        <v>0.25</v>
      </c>
      <c r="Q565">
        <f>درخواست[[#This Row],[پشت جلد]]*(1-درخواست[[#This Row],[تخفیف]])</f>
        <v>1050000</v>
      </c>
      <c r="R565">
        <v>2</v>
      </c>
    </row>
    <row r="566" spans="1:18" x14ac:dyDescent="0.25">
      <c r="A566" s="24" t="s">
        <v>1106</v>
      </c>
      <c r="B566" t="s">
        <v>213</v>
      </c>
      <c r="C566">
        <v>3080903110</v>
      </c>
      <c r="D566" s="21" t="str">
        <f>MID(درخواست[[#This Row],[کدمدرسه]],1,1)</f>
        <v>3</v>
      </c>
      <c r="E566" t="s">
        <v>153</v>
      </c>
      <c r="F566" t="s">
        <v>214</v>
      </c>
      <c r="G566" t="s">
        <v>215</v>
      </c>
      <c r="H566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66" t="s">
        <v>216</v>
      </c>
      <c r="J566">
        <v>9126499188</v>
      </c>
      <c r="K566">
        <v>2151223334</v>
      </c>
      <c r="L566" s="24" t="s">
        <v>2117</v>
      </c>
      <c r="M566" t="s">
        <v>33</v>
      </c>
      <c r="N566" t="str">
        <f>VLOOKUP(درخواست[[#This Row],[کدکتاب]],کتاب[#All],4,FALSE)</f>
        <v>سایر</v>
      </c>
      <c r="O566">
        <f>VLOOKUP(درخواست[[#This Row],[کدکتاب]],کتاب[#All],3,FALSE)</f>
        <v>220000</v>
      </c>
      <c r="P566">
        <f>IF(درخواست[[#This Row],[ناشر]]="هاجر",VLOOKUP(درخواست[[#This Row],[استان]],تخفیف[#All],3,FALSE),VLOOKUP(درخواست[[#This Row],[استان]],تخفیف[#All],4,FALSE))</f>
        <v>0.25</v>
      </c>
      <c r="Q566">
        <f>درخواست[[#This Row],[پشت جلد]]*(1-درخواست[[#This Row],[تخفیف]])</f>
        <v>165000</v>
      </c>
      <c r="R566">
        <v>5</v>
      </c>
    </row>
    <row r="567" spans="1:18" x14ac:dyDescent="0.25">
      <c r="A567" s="24" t="s">
        <v>1107</v>
      </c>
      <c r="B567" t="s">
        <v>213</v>
      </c>
      <c r="C567">
        <v>3080903110</v>
      </c>
      <c r="D567" s="21" t="str">
        <f>MID(درخواست[[#This Row],[کدمدرسه]],1,1)</f>
        <v>3</v>
      </c>
      <c r="E567" t="s">
        <v>153</v>
      </c>
      <c r="F567" t="s">
        <v>214</v>
      </c>
      <c r="G567" t="s">
        <v>215</v>
      </c>
      <c r="H567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67" t="s">
        <v>216</v>
      </c>
      <c r="J567">
        <v>9126499188</v>
      </c>
      <c r="K567">
        <v>2151223334</v>
      </c>
      <c r="L567" s="24" t="s">
        <v>2132</v>
      </c>
      <c r="M567" t="s">
        <v>46</v>
      </c>
      <c r="N567" t="str">
        <f>VLOOKUP(درخواست[[#This Row],[کدکتاب]],کتاب[#All],4,FALSE)</f>
        <v>سایر</v>
      </c>
      <c r="O567">
        <f>VLOOKUP(درخواست[[#This Row],[کدکتاب]],کتاب[#All],3,FALSE)</f>
        <v>400000</v>
      </c>
      <c r="P567">
        <f>IF(درخواست[[#This Row],[ناشر]]="هاجر",VLOOKUP(درخواست[[#This Row],[استان]],تخفیف[#All],3,FALSE),VLOOKUP(درخواست[[#This Row],[استان]],تخفیف[#All],4,FALSE))</f>
        <v>0.25</v>
      </c>
      <c r="Q567">
        <f>درخواست[[#This Row],[پشت جلد]]*(1-درخواست[[#This Row],[تخفیف]])</f>
        <v>300000</v>
      </c>
      <c r="R567">
        <v>10</v>
      </c>
    </row>
    <row r="568" spans="1:18" x14ac:dyDescent="0.25">
      <c r="A568" s="24" t="s">
        <v>1108</v>
      </c>
      <c r="B568" t="s">
        <v>213</v>
      </c>
      <c r="C568">
        <v>3080903110</v>
      </c>
      <c r="D568" s="21" t="str">
        <f>MID(درخواست[[#This Row],[کدمدرسه]],1,1)</f>
        <v>3</v>
      </c>
      <c r="E568" t="s">
        <v>153</v>
      </c>
      <c r="F568" t="s">
        <v>214</v>
      </c>
      <c r="G568" t="s">
        <v>215</v>
      </c>
      <c r="H568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68" t="s">
        <v>216</v>
      </c>
      <c r="J568">
        <v>9126499188</v>
      </c>
      <c r="K568">
        <v>2151223334</v>
      </c>
      <c r="L568" s="24" t="s">
        <v>2153</v>
      </c>
      <c r="M568" t="s">
        <v>69</v>
      </c>
      <c r="N568" t="str">
        <f>VLOOKUP(درخواست[[#This Row],[کدکتاب]],کتاب[#All],4,FALSE)</f>
        <v>سایر</v>
      </c>
      <c r="O568">
        <f>VLOOKUP(درخواست[[#This Row],[کدکتاب]],کتاب[#All],3,FALSE)</f>
        <v>390000</v>
      </c>
      <c r="P568">
        <f>IF(درخواست[[#This Row],[ناشر]]="هاجر",VLOOKUP(درخواست[[#This Row],[استان]],تخفیف[#All],3,FALSE),VLOOKUP(درخواست[[#This Row],[استان]],تخفیف[#All],4,FALSE))</f>
        <v>0.25</v>
      </c>
      <c r="Q568">
        <f>درخواست[[#This Row],[پشت جلد]]*(1-درخواست[[#This Row],[تخفیف]])</f>
        <v>292500</v>
      </c>
      <c r="R568">
        <v>4</v>
      </c>
    </row>
    <row r="569" spans="1:18" x14ac:dyDescent="0.25">
      <c r="A569" s="24" t="s">
        <v>1109</v>
      </c>
      <c r="B569" t="s">
        <v>213</v>
      </c>
      <c r="C569">
        <v>3080903110</v>
      </c>
      <c r="D569" s="21" t="str">
        <f>MID(درخواست[[#This Row],[کدمدرسه]],1,1)</f>
        <v>3</v>
      </c>
      <c r="E569" t="s">
        <v>153</v>
      </c>
      <c r="F569" t="s">
        <v>214</v>
      </c>
      <c r="G569" t="s">
        <v>215</v>
      </c>
      <c r="H569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69" t="s">
        <v>216</v>
      </c>
      <c r="J569">
        <v>9126499188</v>
      </c>
      <c r="K569">
        <v>2151223334</v>
      </c>
      <c r="L569" s="24" t="s">
        <v>2156</v>
      </c>
      <c r="M569" t="s">
        <v>75</v>
      </c>
      <c r="N569" t="str">
        <f>VLOOKUP(درخواست[[#This Row],[کدکتاب]],کتاب[#All],4,FALSE)</f>
        <v>هاجر</v>
      </c>
      <c r="O569">
        <f>VLOOKUP(درخواست[[#This Row],[کدکتاب]],کتاب[#All],3,FALSE)</f>
        <v>500000</v>
      </c>
      <c r="P569">
        <f>IF(درخواست[[#This Row],[ناشر]]="هاجر",VLOOKUP(درخواست[[#This Row],[استان]],تخفیف[#All],3,FALSE),VLOOKUP(درخواست[[#This Row],[استان]],تخفیف[#All],4,FALSE))</f>
        <v>0.37</v>
      </c>
      <c r="Q569">
        <f>درخواست[[#This Row],[پشت جلد]]*(1-درخواست[[#This Row],[تخفیف]])</f>
        <v>315000</v>
      </c>
      <c r="R569">
        <v>30</v>
      </c>
    </row>
    <row r="570" spans="1:18" x14ac:dyDescent="0.25">
      <c r="A570" s="24" t="s">
        <v>1110</v>
      </c>
      <c r="B570" t="s">
        <v>213</v>
      </c>
      <c r="C570">
        <v>3080903110</v>
      </c>
      <c r="D570" s="21" t="str">
        <f>MID(درخواست[[#This Row],[کدمدرسه]],1,1)</f>
        <v>3</v>
      </c>
      <c r="E570" t="s">
        <v>153</v>
      </c>
      <c r="F570" t="s">
        <v>214</v>
      </c>
      <c r="G570" t="s">
        <v>215</v>
      </c>
      <c r="H570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70" t="s">
        <v>216</v>
      </c>
      <c r="J570">
        <v>9126499188</v>
      </c>
      <c r="K570">
        <v>2151223334</v>
      </c>
      <c r="L570" s="24" t="s">
        <v>2160</v>
      </c>
      <c r="M570" t="s">
        <v>77</v>
      </c>
      <c r="N570" t="str">
        <f>VLOOKUP(درخواست[[#This Row],[کدکتاب]],کتاب[#All],4,FALSE)</f>
        <v>سایر</v>
      </c>
      <c r="O570">
        <f>VLOOKUP(درخواست[[#This Row],[کدکتاب]],کتاب[#All],3,FALSE)</f>
        <v>566000</v>
      </c>
      <c r="P570">
        <f>IF(درخواست[[#This Row],[ناشر]]="هاجر",VLOOKUP(درخواست[[#This Row],[استان]],تخفیف[#All],3,FALSE),VLOOKUP(درخواست[[#This Row],[استان]],تخفیف[#All],4,FALSE))</f>
        <v>0.25</v>
      </c>
      <c r="Q570">
        <f>درخواست[[#This Row],[پشت جلد]]*(1-درخواست[[#This Row],[تخفیف]])</f>
        <v>424500</v>
      </c>
      <c r="R570">
        <v>10</v>
      </c>
    </row>
    <row r="571" spans="1:18" x14ac:dyDescent="0.25">
      <c r="A571" s="24" t="s">
        <v>1111</v>
      </c>
      <c r="B571" t="s">
        <v>213</v>
      </c>
      <c r="C571">
        <v>3080903110</v>
      </c>
      <c r="D571" s="21" t="str">
        <f>MID(درخواست[[#This Row],[کدمدرسه]],1,1)</f>
        <v>3</v>
      </c>
      <c r="E571" t="s">
        <v>153</v>
      </c>
      <c r="F571" t="s">
        <v>214</v>
      </c>
      <c r="G571" t="s">
        <v>215</v>
      </c>
      <c r="H571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71" t="s">
        <v>216</v>
      </c>
      <c r="J571">
        <v>9126499188</v>
      </c>
      <c r="K571">
        <v>2151223334</v>
      </c>
      <c r="L571" s="24" t="s">
        <v>2159</v>
      </c>
      <c r="M571" t="s">
        <v>78</v>
      </c>
      <c r="N571" t="str">
        <f>VLOOKUP(درخواست[[#This Row],[کدکتاب]],کتاب[#All],4,FALSE)</f>
        <v>هاجر</v>
      </c>
      <c r="O571">
        <f>VLOOKUP(درخواست[[#This Row],[کدکتاب]],کتاب[#All],3,FALSE)</f>
        <v>490000</v>
      </c>
      <c r="P571">
        <f>IF(درخواست[[#This Row],[ناشر]]="هاجر",VLOOKUP(درخواست[[#This Row],[استان]],تخفیف[#All],3,FALSE),VLOOKUP(درخواست[[#This Row],[استان]],تخفیف[#All],4,FALSE))</f>
        <v>0.37</v>
      </c>
      <c r="Q571">
        <f>درخواست[[#This Row],[پشت جلد]]*(1-درخواست[[#This Row],[تخفیف]])</f>
        <v>308700</v>
      </c>
      <c r="R571">
        <v>7</v>
      </c>
    </row>
    <row r="572" spans="1:18" x14ac:dyDescent="0.25">
      <c r="A572" s="24" t="s">
        <v>1112</v>
      </c>
      <c r="B572" t="s">
        <v>213</v>
      </c>
      <c r="C572">
        <v>3080903110</v>
      </c>
      <c r="D572" s="21" t="str">
        <f>MID(درخواست[[#This Row],[کدمدرسه]],1,1)</f>
        <v>3</v>
      </c>
      <c r="E572" t="s">
        <v>153</v>
      </c>
      <c r="F572" t="s">
        <v>214</v>
      </c>
      <c r="G572" t="s">
        <v>215</v>
      </c>
      <c r="H572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72" t="s">
        <v>216</v>
      </c>
      <c r="J572">
        <v>9126499188</v>
      </c>
      <c r="K572">
        <v>2151223334</v>
      </c>
      <c r="L572" s="24" t="s">
        <v>2179</v>
      </c>
      <c r="M572" t="s">
        <v>97</v>
      </c>
      <c r="N572" t="str">
        <f>VLOOKUP(درخواست[[#This Row],[کدکتاب]],کتاب[#All],4,FALSE)</f>
        <v>هاجر</v>
      </c>
      <c r="O572">
        <f>VLOOKUP(درخواست[[#This Row],[کدکتاب]],کتاب[#All],3,FALSE)</f>
        <v>420000</v>
      </c>
      <c r="P572">
        <f>IF(درخواست[[#This Row],[ناشر]]="هاجر",VLOOKUP(درخواست[[#This Row],[استان]],تخفیف[#All],3,FALSE),VLOOKUP(درخواست[[#This Row],[استان]],تخفیف[#All],4,FALSE))</f>
        <v>0.37</v>
      </c>
      <c r="Q572">
        <f>درخواست[[#This Row],[پشت جلد]]*(1-درخواست[[#This Row],[تخفیف]])</f>
        <v>264600</v>
      </c>
      <c r="R572">
        <v>5</v>
      </c>
    </row>
    <row r="573" spans="1:18" x14ac:dyDescent="0.25">
      <c r="A573" s="24" t="s">
        <v>1113</v>
      </c>
      <c r="B573" t="s">
        <v>213</v>
      </c>
      <c r="C573">
        <v>3080903110</v>
      </c>
      <c r="D573" s="21" t="str">
        <f>MID(درخواست[[#This Row],[کدمدرسه]],1,1)</f>
        <v>3</v>
      </c>
      <c r="E573" t="s">
        <v>153</v>
      </c>
      <c r="F573" t="s">
        <v>214</v>
      </c>
      <c r="G573" t="s">
        <v>215</v>
      </c>
      <c r="H573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73" t="s">
        <v>216</v>
      </c>
      <c r="J573">
        <v>9126499188</v>
      </c>
      <c r="K573">
        <v>2151223334</v>
      </c>
      <c r="L573" s="24" t="s">
        <v>2182</v>
      </c>
      <c r="M573" t="s">
        <v>100</v>
      </c>
      <c r="N573" t="str">
        <f>VLOOKUP(درخواست[[#This Row],[کدکتاب]],کتاب[#All],4,FALSE)</f>
        <v>سایر</v>
      </c>
      <c r="O573">
        <f>VLOOKUP(درخواست[[#This Row],[کدکتاب]],کتاب[#All],3,FALSE)</f>
        <v>450000</v>
      </c>
      <c r="P573">
        <f>IF(درخواست[[#This Row],[ناشر]]="هاجر",VLOOKUP(درخواست[[#This Row],[استان]],تخفیف[#All],3,FALSE),VLOOKUP(درخواست[[#This Row],[استان]],تخفیف[#All],4,FALSE))</f>
        <v>0.25</v>
      </c>
      <c r="Q573">
        <f>درخواست[[#This Row],[پشت جلد]]*(1-درخواست[[#This Row],[تخفیف]])</f>
        <v>337500</v>
      </c>
      <c r="R573">
        <v>8</v>
      </c>
    </row>
    <row r="574" spans="1:18" x14ac:dyDescent="0.25">
      <c r="A574" s="24" t="s">
        <v>1114</v>
      </c>
      <c r="B574" t="s">
        <v>213</v>
      </c>
      <c r="C574">
        <v>3080903110</v>
      </c>
      <c r="D574" s="21" t="str">
        <f>MID(درخواست[[#This Row],[کدمدرسه]],1,1)</f>
        <v>3</v>
      </c>
      <c r="E574" t="s">
        <v>153</v>
      </c>
      <c r="F574" t="s">
        <v>214</v>
      </c>
      <c r="G574" t="s">
        <v>215</v>
      </c>
      <c r="H574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74" t="s">
        <v>216</v>
      </c>
      <c r="J574">
        <v>9126499188</v>
      </c>
      <c r="K574">
        <v>2151223334</v>
      </c>
      <c r="L574" s="24" t="s">
        <v>2192</v>
      </c>
      <c r="M574" t="s">
        <v>110</v>
      </c>
      <c r="N574" t="str">
        <f>VLOOKUP(درخواست[[#This Row],[کدکتاب]],کتاب[#All],4,FALSE)</f>
        <v>سایر</v>
      </c>
      <c r="O574">
        <f>VLOOKUP(درخواست[[#This Row],[کدکتاب]],کتاب[#All],3,FALSE)</f>
        <v>58000</v>
      </c>
      <c r="P574">
        <f>IF(درخواست[[#This Row],[ناشر]]="هاجر",VLOOKUP(درخواست[[#This Row],[استان]],تخفیف[#All],3,FALSE),VLOOKUP(درخواست[[#This Row],[استان]],تخفیف[#All],4,FALSE))</f>
        <v>0.25</v>
      </c>
      <c r="Q574">
        <f>درخواست[[#This Row],[پشت جلد]]*(1-درخواست[[#This Row],[تخفیف]])</f>
        <v>43500</v>
      </c>
      <c r="R574">
        <v>9</v>
      </c>
    </row>
    <row r="575" spans="1:18" x14ac:dyDescent="0.25">
      <c r="A575" s="24" t="s">
        <v>1115</v>
      </c>
      <c r="B575" t="s">
        <v>213</v>
      </c>
      <c r="C575">
        <v>3080903110</v>
      </c>
      <c r="D575" s="21" t="str">
        <f>MID(درخواست[[#This Row],[کدمدرسه]],1,1)</f>
        <v>3</v>
      </c>
      <c r="E575" t="s">
        <v>153</v>
      </c>
      <c r="F575" t="s">
        <v>214</v>
      </c>
      <c r="G575" t="s">
        <v>215</v>
      </c>
      <c r="H575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75" t="s">
        <v>216</v>
      </c>
      <c r="J575">
        <v>9126499188</v>
      </c>
      <c r="K575">
        <v>2151223334</v>
      </c>
      <c r="L575" s="24" t="s">
        <v>2193</v>
      </c>
      <c r="M575" t="s">
        <v>111</v>
      </c>
      <c r="N575" t="str">
        <f>VLOOKUP(درخواست[[#This Row],[کدکتاب]],کتاب[#All],4,FALSE)</f>
        <v>سایر</v>
      </c>
      <c r="O575">
        <f>VLOOKUP(درخواست[[#This Row],[کدکتاب]],کتاب[#All],3,FALSE)</f>
        <v>880000</v>
      </c>
      <c r="P575">
        <f>IF(درخواست[[#This Row],[ناشر]]="هاجر",VLOOKUP(درخواست[[#This Row],[استان]],تخفیف[#All],3,FALSE),VLOOKUP(درخواست[[#This Row],[استان]],تخفیف[#All],4,FALSE))</f>
        <v>0.25</v>
      </c>
      <c r="Q575">
        <f>درخواست[[#This Row],[پشت جلد]]*(1-درخواست[[#This Row],[تخفیف]])</f>
        <v>660000</v>
      </c>
      <c r="R575">
        <v>5</v>
      </c>
    </row>
    <row r="576" spans="1:18" x14ac:dyDescent="0.25">
      <c r="A576" s="24" t="s">
        <v>1116</v>
      </c>
      <c r="B576" t="s">
        <v>213</v>
      </c>
      <c r="C576">
        <v>3080903110</v>
      </c>
      <c r="D576" s="21" t="str">
        <f>MID(درخواست[[#This Row],[کدمدرسه]],1,1)</f>
        <v>3</v>
      </c>
      <c r="E576" t="s">
        <v>153</v>
      </c>
      <c r="F576" t="s">
        <v>214</v>
      </c>
      <c r="G576" t="s">
        <v>215</v>
      </c>
      <c r="H576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76" t="s">
        <v>216</v>
      </c>
      <c r="J576">
        <v>9126499188</v>
      </c>
      <c r="K576">
        <v>2151223334</v>
      </c>
      <c r="L576" s="24" t="s">
        <v>2201</v>
      </c>
      <c r="M576" t="s">
        <v>121</v>
      </c>
      <c r="N576" t="str">
        <f>VLOOKUP(درخواست[[#This Row],[کدکتاب]],کتاب[#All],4,FALSE)</f>
        <v>هاجر</v>
      </c>
      <c r="O576">
        <f>VLOOKUP(درخواست[[#This Row],[کدکتاب]],کتاب[#All],3,FALSE)</f>
        <v>350000</v>
      </c>
      <c r="P576">
        <f>IF(درخواست[[#This Row],[ناشر]]="هاجر",VLOOKUP(درخواست[[#This Row],[استان]],تخفیف[#All],3,FALSE),VLOOKUP(درخواست[[#This Row],[استان]],تخفیف[#All],4,FALSE))</f>
        <v>0.37</v>
      </c>
      <c r="Q576">
        <f>درخواست[[#This Row],[پشت جلد]]*(1-درخواست[[#This Row],[تخفیف]])</f>
        <v>220500</v>
      </c>
      <c r="R576">
        <v>1</v>
      </c>
    </row>
    <row r="577" spans="1:18" x14ac:dyDescent="0.25">
      <c r="A577" s="24" t="s">
        <v>1117</v>
      </c>
      <c r="B577" t="s">
        <v>213</v>
      </c>
      <c r="C577">
        <v>3080903110</v>
      </c>
      <c r="D577" s="21" t="str">
        <f>MID(درخواست[[#This Row],[کدمدرسه]],1,1)</f>
        <v>3</v>
      </c>
      <c r="E577" t="s">
        <v>153</v>
      </c>
      <c r="F577" t="s">
        <v>214</v>
      </c>
      <c r="G577" t="s">
        <v>215</v>
      </c>
      <c r="H577" t="str">
        <f>درخواست[[#This Row],[استان]]&amp;"/"&amp;درخواست[[#This Row],[شهر]]&amp;"/"&amp;درخواست[[#This Row],[مدرسه]]</f>
        <v>تهران/ری/مؤسسه آموزش عالی حوزوی حضرت عبدالعظیم(علیه‌السلام)</v>
      </c>
      <c r="I577" t="s">
        <v>216</v>
      </c>
      <c r="J577">
        <v>9126499188</v>
      </c>
      <c r="K577">
        <v>2151223334</v>
      </c>
      <c r="L577" s="24" t="s">
        <v>2202</v>
      </c>
      <c r="M577" t="s">
        <v>122</v>
      </c>
      <c r="N577" t="str">
        <f>VLOOKUP(درخواست[[#This Row],[کدکتاب]],کتاب[#All],4,FALSE)</f>
        <v>سایر</v>
      </c>
      <c r="O577">
        <f>VLOOKUP(درخواست[[#This Row],[کدکتاب]],کتاب[#All],3,FALSE)</f>
        <v>170000</v>
      </c>
      <c r="P577">
        <f>IF(درخواست[[#This Row],[ناشر]]="هاجر",VLOOKUP(درخواست[[#This Row],[استان]],تخفیف[#All],3,FALSE),VLOOKUP(درخواست[[#This Row],[استان]],تخفیف[#All],4,FALSE))</f>
        <v>0.25</v>
      </c>
      <c r="Q577">
        <f>درخواست[[#This Row],[پشت جلد]]*(1-درخواست[[#This Row],[تخفیف]])</f>
        <v>127500</v>
      </c>
      <c r="R577">
        <v>6</v>
      </c>
    </row>
    <row r="578" spans="1:18" x14ac:dyDescent="0.25">
      <c r="A578" s="24" t="s">
        <v>1118</v>
      </c>
      <c r="B578" t="s">
        <v>217</v>
      </c>
      <c r="C578">
        <v>3210703166</v>
      </c>
      <c r="D578" s="21" t="str">
        <f>MID(درخواست[[#This Row],[کدمدرسه]],1,1)</f>
        <v>3</v>
      </c>
      <c r="E578" t="s">
        <v>218</v>
      </c>
      <c r="F578" t="s">
        <v>219</v>
      </c>
      <c r="G578" t="s">
        <v>132</v>
      </c>
      <c r="H578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78" t="s">
        <v>220</v>
      </c>
      <c r="J578">
        <v>9112785204</v>
      </c>
      <c r="K578">
        <v>1732422623</v>
      </c>
      <c r="L578" s="24" t="s">
        <v>2105</v>
      </c>
      <c r="M578" t="s">
        <v>22</v>
      </c>
      <c r="N578" t="str">
        <f>VLOOKUP(درخواست[[#This Row],[کدکتاب]],کتاب[#All],4,FALSE)</f>
        <v>سایر</v>
      </c>
      <c r="O578">
        <f>VLOOKUP(درخواست[[#This Row],[کدکتاب]],کتاب[#All],3,FALSE)</f>
        <v>400000</v>
      </c>
      <c r="P578">
        <f>IF(درخواست[[#This Row],[ناشر]]="هاجر",VLOOKUP(درخواست[[#This Row],[استان]],تخفیف[#All],3,FALSE),VLOOKUP(درخواست[[#This Row],[استان]],تخفیف[#All],4,FALSE))</f>
        <v>0.3</v>
      </c>
      <c r="Q578">
        <f>درخواست[[#This Row],[پشت جلد]]*(1-درخواست[[#This Row],[تخفیف]])</f>
        <v>280000</v>
      </c>
      <c r="R578">
        <v>3</v>
      </c>
    </row>
    <row r="579" spans="1:18" x14ac:dyDescent="0.25">
      <c r="A579" s="24" t="s">
        <v>1119</v>
      </c>
      <c r="B579" t="s">
        <v>217</v>
      </c>
      <c r="C579">
        <v>3210703166</v>
      </c>
      <c r="D579" s="21" t="str">
        <f>MID(درخواست[[#This Row],[کدمدرسه]],1,1)</f>
        <v>3</v>
      </c>
      <c r="E579" t="s">
        <v>218</v>
      </c>
      <c r="F579" t="s">
        <v>219</v>
      </c>
      <c r="G579" t="s">
        <v>132</v>
      </c>
      <c r="H579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79" t="s">
        <v>220</v>
      </c>
      <c r="J579">
        <v>9112785204</v>
      </c>
      <c r="K579">
        <v>1732422623</v>
      </c>
      <c r="L579" s="24" t="s">
        <v>2109</v>
      </c>
      <c r="M579" t="s">
        <v>26</v>
      </c>
      <c r="N579" t="str">
        <f>VLOOKUP(درخواست[[#This Row],[کدکتاب]],کتاب[#All],4,FALSE)</f>
        <v>سایر</v>
      </c>
      <c r="O579">
        <f>VLOOKUP(درخواست[[#This Row],[کدکتاب]],کتاب[#All],3,FALSE)</f>
        <v>170000</v>
      </c>
      <c r="P579">
        <f>IF(درخواست[[#This Row],[ناشر]]="هاجر",VLOOKUP(درخواست[[#This Row],[استان]],تخفیف[#All],3,FALSE),VLOOKUP(درخواست[[#This Row],[استان]],تخفیف[#All],4,FALSE))</f>
        <v>0.3</v>
      </c>
      <c r="Q579">
        <f>درخواست[[#This Row],[پشت جلد]]*(1-درخواست[[#This Row],[تخفیف]])</f>
        <v>118999.99999999999</v>
      </c>
      <c r="R579">
        <v>6</v>
      </c>
    </row>
    <row r="580" spans="1:18" x14ac:dyDescent="0.25">
      <c r="A580" s="24" t="s">
        <v>1120</v>
      </c>
      <c r="B580" t="s">
        <v>217</v>
      </c>
      <c r="C580">
        <v>3210703166</v>
      </c>
      <c r="D580" s="21" t="str">
        <f>MID(درخواست[[#This Row],[کدمدرسه]],1,1)</f>
        <v>3</v>
      </c>
      <c r="E580" t="s">
        <v>218</v>
      </c>
      <c r="F580" t="s">
        <v>219</v>
      </c>
      <c r="G580" t="s">
        <v>132</v>
      </c>
      <c r="H580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80" t="s">
        <v>220</v>
      </c>
      <c r="J580">
        <v>9112785204</v>
      </c>
      <c r="K580">
        <v>1732422623</v>
      </c>
      <c r="L580" s="24" t="s">
        <v>2117</v>
      </c>
      <c r="M580" t="s">
        <v>33</v>
      </c>
      <c r="N580" t="str">
        <f>VLOOKUP(درخواست[[#This Row],[کدکتاب]],کتاب[#All],4,FALSE)</f>
        <v>سایر</v>
      </c>
      <c r="O580">
        <f>VLOOKUP(درخواست[[#This Row],[کدکتاب]],کتاب[#All],3,FALSE)</f>
        <v>220000</v>
      </c>
      <c r="P580">
        <f>IF(درخواست[[#This Row],[ناشر]]="هاجر",VLOOKUP(درخواست[[#This Row],[استان]],تخفیف[#All],3,FALSE),VLOOKUP(درخواست[[#This Row],[استان]],تخفیف[#All],4,FALSE))</f>
        <v>0.3</v>
      </c>
      <c r="Q580">
        <f>درخواست[[#This Row],[پشت جلد]]*(1-درخواست[[#This Row],[تخفیف]])</f>
        <v>154000</v>
      </c>
      <c r="R580">
        <v>2</v>
      </c>
    </row>
    <row r="581" spans="1:18" x14ac:dyDescent="0.25">
      <c r="A581" s="24" t="s">
        <v>1121</v>
      </c>
      <c r="B581" t="s">
        <v>217</v>
      </c>
      <c r="C581">
        <v>3210703166</v>
      </c>
      <c r="D581" s="21" t="str">
        <f>MID(درخواست[[#This Row],[کدمدرسه]],1,1)</f>
        <v>3</v>
      </c>
      <c r="E581" t="s">
        <v>218</v>
      </c>
      <c r="F581" t="s">
        <v>219</v>
      </c>
      <c r="G581" t="s">
        <v>132</v>
      </c>
      <c r="H581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81" t="s">
        <v>220</v>
      </c>
      <c r="J581">
        <v>9112785204</v>
      </c>
      <c r="K581">
        <v>1732422623</v>
      </c>
      <c r="L581" s="24" t="s">
        <v>2118</v>
      </c>
      <c r="M581" t="s">
        <v>34</v>
      </c>
      <c r="N581" t="str">
        <f>VLOOKUP(درخواست[[#This Row],[کدکتاب]],کتاب[#All],4,FALSE)</f>
        <v>سایر</v>
      </c>
      <c r="O581">
        <f>VLOOKUP(درخواست[[#This Row],[کدکتاب]],کتاب[#All],3,FALSE)</f>
        <v>0</v>
      </c>
      <c r="P581">
        <f>IF(درخواست[[#This Row],[ناشر]]="هاجر",VLOOKUP(درخواست[[#This Row],[استان]],تخفیف[#All],3,FALSE),VLOOKUP(درخواست[[#This Row],[استان]],تخفیف[#All],4,FALSE))</f>
        <v>0.3</v>
      </c>
      <c r="Q581">
        <f>درخواست[[#This Row],[پشت جلد]]*(1-درخواست[[#This Row],[تخفیف]])</f>
        <v>0</v>
      </c>
      <c r="R581">
        <v>6</v>
      </c>
    </row>
    <row r="582" spans="1:18" x14ac:dyDescent="0.25">
      <c r="A582" s="24" t="s">
        <v>1122</v>
      </c>
      <c r="B582" t="s">
        <v>217</v>
      </c>
      <c r="C582">
        <v>3210703166</v>
      </c>
      <c r="D582" s="21" t="str">
        <f>MID(درخواست[[#This Row],[کدمدرسه]],1,1)</f>
        <v>3</v>
      </c>
      <c r="E582" t="s">
        <v>218</v>
      </c>
      <c r="F582" t="s">
        <v>219</v>
      </c>
      <c r="G582" t="s">
        <v>132</v>
      </c>
      <c r="H582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82" t="s">
        <v>220</v>
      </c>
      <c r="J582">
        <v>9112785204</v>
      </c>
      <c r="K582">
        <v>1732422623</v>
      </c>
      <c r="L582" s="24" t="s">
        <v>2119</v>
      </c>
      <c r="M582" t="s">
        <v>35</v>
      </c>
      <c r="N582" t="str">
        <f>VLOOKUP(درخواست[[#This Row],[کدکتاب]],کتاب[#All],4,FALSE)</f>
        <v>سایر</v>
      </c>
      <c r="O582">
        <f>VLOOKUP(درخواست[[#This Row],[کدکتاب]],کتاب[#All],3,FALSE)</f>
        <v>0</v>
      </c>
      <c r="P582">
        <f>IF(درخواست[[#This Row],[ناشر]]="هاجر",VLOOKUP(درخواست[[#This Row],[استان]],تخفیف[#All],3,FALSE),VLOOKUP(درخواست[[#This Row],[استان]],تخفیف[#All],4,FALSE))</f>
        <v>0.3</v>
      </c>
      <c r="Q582">
        <f>درخواست[[#This Row],[پشت جلد]]*(1-درخواست[[#This Row],[تخفیف]])</f>
        <v>0</v>
      </c>
      <c r="R582">
        <v>6</v>
      </c>
    </row>
    <row r="583" spans="1:18" x14ac:dyDescent="0.25">
      <c r="A583" s="24" t="s">
        <v>1123</v>
      </c>
      <c r="B583" t="s">
        <v>217</v>
      </c>
      <c r="C583">
        <v>3210703166</v>
      </c>
      <c r="D583" s="21" t="str">
        <f>MID(درخواست[[#This Row],[کدمدرسه]],1,1)</f>
        <v>3</v>
      </c>
      <c r="E583" t="s">
        <v>218</v>
      </c>
      <c r="F583" t="s">
        <v>219</v>
      </c>
      <c r="G583" t="s">
        <v>132</v>
      </c>
      <c r="H583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83" t="s">
        <v>220</v>
      </c>
      <c r="J583">
        <v>9112785204</v>
      </c>
      <c r="K583">
        <v>1732422623</v>
      </c>
      <c r="L583" s="24" t="s">
        <v>2120</v>
      </c>
      <c r="M583" t="s">
        <v>36</v>
      </c>
      <c r="N583" t="str">
        <f>VLOOKUP(درخواست[[#This Row],[کدکتاب]],کتاب[#All],4,FALSE)</f>
        <v>سایر</v>
      </c>
      <c r="O583">
        <f>VLOOKUP(درخواست[[#This Row],[کدکتاب]],کتاب[#All],3,FALSE)</f>
        <v>320000</v>
      </c>
      <c r="P583">
        <f>IF(درخواست[[#This Row],[ناشر]]="هاجر",VLOOKUP(درخواست[[#This Row],[استان]],تخفیف[#All],3,FALSE),VLOOKUP(درخواست[[#This Row],[استان]],تخفیف[#All],4,FALSE))</f>
        <v>0.3</v>
      </c>
      <c r="Q583">
        <f>درخواست[[#This Row],[پشت جلد]]*(1-درخواست[[#This Row],[تخفیف]])</f>
        <v>224000</v>
      </c>
      <c r="R583">
        <v>2</v>
      </c>
    </row>
    <row r="584" spans="1:18" x14ac:dyDescent="0.25">
      <c r="A584" s="24" t="s">
        <v>1124</v>
      </c>
      <c r="B584" t="s">
        <v>217</v>
      </c>
      <c r="C584">
        <v>3210703166</v>
      </c>
      <c r="D584" s="21" t="str">
        <f>MID(درخواست[[#This Row],[کدمدرسه]],1,1)</f>
        <v>3</v>
      </c>
      <c r="E584" t="s">
        <v>218</v>
      </c>
      <c r="F584" t="s">
        <v>219</v>
      </c>
      <c r="G584" t="s">
        <v>132</v>
      </c>
      <c r="H584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84" t="s">
        <v>220</v>
      </c>
      <c r="J584">
        <v>9112785204</v>
      </c>
      <c r="K584">
        <v>1732422623</v>
      </c>
      <c r="L584" s="24" t="s">
        <v>2139</v>
      </c>
      <c r="M584" t="s">
        <v>58</v>
      </c>
      <c r="N584" t="str">
        <f>VLOOKUP(درخواست[[#This Row],[کدکتاب]],کتاب[#All],4,FALSE)</f>
        <v>هاجر</v>
      </c>
      <c r="O584">
        <f>VLOOKUP(درخواست[[#This Row],[کدکتاب]],کتاب[#All],3,FALSE)</f>
        <v>1360000</v>
      </c>
      <c r="P584">
        <f>IF(درخواست[[#This Row],[ناشر]]="هاجر",VLOOKUP(درخواست[[#This Row],[استان]],تخفیف[#All],3,FALSE),VLOOKUP(درخواست[[#This Row],[استان]],تخفیف[#All],4,FALSE))</f>
        <v>0.5</v>
      </c>
      <c r="Q584">
        <f>درخواست[[#This Row],[پشت جلد]]*(1-درخواست[[#This Row],[تخفیف]])</f>
        <v>680000</v>
      </c>
      <c r="R584">
        <v>2</v>
      </c>
    </row>
    <row r="585" spans="1:18" x14ac:dyDescent="0.25">
      <c r="A585" s="24" t="s">
        <v>1125</v>
      </c>
      <c r="B585" t="s">
        <v>217</v>
      </c>
      <c r="C585">
        <v>3210703166</v>
      </c>
      <c r="D585" s="21" t="str">
        <f>MID(درخواست[[#This Row],[کدمدرسه]],1,1)</f>
        <v>3</v>
      </c>
      <c r="E585" t="s">
        <v>218</v>
      </c>
      <c r="F585" t="s">
        <v>219</v>
      </c>
      <c r="G585" t="s">
        <v>132</v>
      </c>
      <c r="H585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85" t="s">
        <v>220</v>
      </c>
      <c r="J585">
        <v>9112785204</v>
      </c>
      <c r="K585">
        <v>1732422623</v>
      </c>
      <c r="L585" s="24" t="s">
        <v>2145</v>
      </c>
      <c r="M585" t="s">
        <v>64</v>
      </c>
      <c r="N585" t="str">
        <f>VLOOKUP(درخواست[[#This Row],[کدکتاب]],کتاب[#All],4,FALSE)</f>
        <v>سایر</v>
      </c>
      <c r="O585">
        <f>VLOOKUP(درخواست[[#This Row],[کدکتاب]],کتاب[#All],3,FALSE)</f>
        <v>620000</v>
      </c>
      <c r="P585">
        <f>IF(درخواست[[#This Row],[ناشر]]="هاجر",VLOOKUP(درخواست[[#This Row],[استان]],تخفیف[#All],3,FALSE),VLOOKUP(درخواست[[#This Row],[استان]],تخفیف[#All],4,FALSE))</f>
        <v>0.3</v>
      </c>
      <c r="Q585">
        <f>درخواست[[#This Row],[پشت جلد]]*(1-درخواست[[#This Row],[تخفیف]])</f>
        <v>434000</v>
      </c>
      <c r="R585">
        <v>1</v>
      </c>
    </row>
    <row r="586" spans="1:18" x14ac:dyDescent="0.25">
      <c r="A586" s="24" t="s">
        <v>1126</v>
      </c>
      <c r="B586" t="s">
        <v>217</v>
      </c>
      <c r="C586">
        <v>3210703166</v>
      </c>
      <c r="D586" s="21" t="str">
        <f>MID(درخواست[[#This Row],[کدمدرسه]],1,1)</f>
        <v>3</v>
      </c>
      <c r="E586" t="s">
        <v>218</v>
      </c>
      <c r="F586" t="s">
        <v>219</v>
      </c>
      <c r="G586" t="s">
        <v>132</v>
      </c>
      <c r="H586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86" t="s">
        <v>220</v>
      </c>
      <c r="J586">
        <v>9112785204</v>
      </c>
      <c r="K586">
        <v>1732422623</v>
      </c>
      <c r="L586" s="24" t="s">
        <v>2156</v>
      </c>
      <c r="M586" t="s">
        <v>75</v>
      </c>
      <c r="N586" t="str">
        <f>VLOOKUP(درخواست[[#This Row],[کدکتاب]],کتاب[#All],4,FALSE)</f>
        <v>هاجر</v>
      </c>
      <c r="O586">
        <f>VLOOKUP(درخواست[[#This Row],[کدکتاب]],کتاب[#All],3,FALSE)</f>
        <v>500000</v>
      </c>
      <c r="P586">
        <f>IF(درخواست[[#This Row],[ناشر]]="هاجر",VLOOKUP(درخواست[[#This Row],[استان]],تخفیف[#All],3,FALSE),VLOOKUP(درخواست[[#This Row],[استان]],تخفیف[#All],4,FALSE))</f>
        <v>0.5</v>
      </c>
      <c r="Q586">
        <f>درخواست[[#This Row],[پشت جلد]]*(1-درخواست[[#This Row],[تخفیف]])</f>
        <v>250000</v>
      </c>
      <c r="R586">
        <v>1</v>
      </c>
    </row>
    <row r="587" spans="1:18" x14ac:dyDescent="0.25">
      <c r="A587" s="24" t="s">
        <v>1127</v>
      </c>
      <c r="B587" t="s">
        <v>217</v>
      </c>
      <c r="C587">
        <v>3210703166</v>
      </c>
      <c r="D587" s="21" t="str">
        <f>MID(درخواست[[#This Row],[کدمدرسه]],1,1)</f>
        <v>3</v>
      </c>
      <c r="E587" t="s">
        <v>218</v>
      </c>
      <c r="F587" t="s">
        <v>219</v>
      </c>
      <c r="G587" t="s">
        <v>132</v>
      </c>
      <c r="H587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87" t="s">
        <v>220</v>
      </c>
      <c r="J587">
        <v>9112785204</v>
      </c>
      <c r="K587">
        <v>1732422623</v>
      </c>
      <c r="L587" s="24" t="s">
        <v>2155</v>
      </c>
      <c r="M587" t="s">
        <v>76</v>
      </c>
      <c r="N587" t="str">
        <f>VLOOKUP(درخواست[[#This Row],[کدکتاب]],کتاب[#All],4,FALSE)</f>
        <v>هاجر</v>
      </c>
      <c r="O587">
        <f>VLOOKUP(درخواست[[#This Row],[کدکتاب]],کتاب[#All],3,FALSE)</f>
        <v>360000</v>
      </c>
      <c r="P587">
        <f>IF(درخواست[[#This Row],[ناشر]]="هاجر",VLOOKUP(درخواست[[#This Row],[استان]],تخفیف[#All],3,FALSE),VLOOKUP(درخواست[[#This Row],[استان]],تخفیف[#All],4,FALSE))</f>
        <v>0.5</v>
      </c>
      <c r="Q587">
        <f>درخواست[[#This Row],[پشت جلد]]*(1-درخواست[[#This Row],[تخفیف]])</f>
        <v>180000</v>
      </c>
      <c r="R587">
        <v>1</v>
      </c>
    </row>
    <row r="588" spans="1:18" x14ac:dyDescent="0.25">
      <c r="A588" s="24" t="s">
        <v>1128</v>
      </c>
      <c r="B588" t="s">
        <v>217</v>
      </c>
      <c r="C588">
        <v>3210703166</v>
      </c>
      <c r="D588" s="21" t="str">
        <f>MID(درخواست[[#This Row],[کدمدرسه]],1,1)</f>
        <v>3</v>
      </c>
      <c r="E588" t="s">
        <v>218</v>
      </c>
      <c r="F588" t="s">
        <v>219</v>
      </c>
      <c r="G588" t="s">
        <v>132</v>
      </c>
      <c r="H588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88" t="s">
        <v>220</v>
      </c>
      <c r="J588">
        <v>9112785204</v>
      </c>
      <c r="K588">
        <v>1732422623</v>
      </c>
      <c r="L588" s="24" t="s">
        <v>2159</v>
      </c>
      <c r="M588" t="s">
        <v>78</v>
      </c>
      <c r="N588" t="str">
        <f>VLOOKUP(درخواست[[#This Row],[کدکتاب]],کتاب[#All],4,FALSE)</f>
        <v>هاجر</v>
      </c>
      <c r="O588">
        <f>VLOOKUP(درخواست[[#This Row],[کدکتاب]],کتاب[#All],3,FALSE)</f>
        <v>490000</v>
      </c>
      <c r="P588">
        <f>IF(درخواست[[#This Row],[ناشر]]="هاجر",VLOOKUP(درخواست[[#This Row],[استان]],تخفیف[#All],3,FALSE),VLOOKUP(درخواست[[#This Row],[استان]],تخفیف[#All],4,FALSE))</f>
        <v>0.5</v>
      </c>
      <c r="Q588">
        <f>درخواست[[#This Row],[پشت جلد]]*(1-درخواست[[#This Row],[تخفیف]])</f>
        <v>245000</v>
      </c>
      <c r="R588">
        <v>10</v>
      </c>
    </row>
    <row r="589" spans="1:18" x14ac:dyDescent="0.25">
      <c r="A589" s="24" t="s">
        <v>1129</v>
      </c>
      <c r="B589" t="s">
        <v>217</v>
      </c>
      <c r="C589">
        <v>3210703166</v>
      </c>
      <c r="D589" s="21" t="str">
        <f>MID(درخواست[[#This Row],[کدمدرسه]],1,1)</f>
        <v>3</v>
      </c>
      <c r="E589" t="s">
        <v>218</v>
      </c>
      <c r="F589" t="s">
        <v>219</v>
      </c>
      <c r="G589" t="s">
        <v>132</v>
      </c>
      <c r="H589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89" t="s">
        <v>220</v>
      </c>
      <c r="J589">
        <v>9112785204</v>
      </c>
      <c r="K589">
        <v>1732422623</v>
      </c>
      <c r="L589" s="24" t="s">
        <v>2175</v>
      </c>
      <c r="M589" t="s">
        <v>93</v>
      </c>
      <c r="N589" t="str">
        <f>VLOOKUP(درخواست[[#This Row],[کدکتاب]],کتاب[#All],4,FALSE)</f>
        <v>سایر</v>
      </c>
      <c r="O589">
        <f>VLOOKUP(درخواست[[#This Row],[کدکتاب]],کتاب[#All],3,FALSE)</f>
        <v>330000</v>
      </c>
      <c r="P589">
        <f>IF(درخواست[[#This Row],[ناشر]]="هاجر",VLOOKUP(درخواست[[#This Row],[استان]],تخفیف[#All],3,FALSE),VLOOKUP(درخواست[[#This Row],[استان]],تخفیف[#All],4,FALSE))</f>
        <v>0.3</v>
      </c>
      <c r="Q589">
        <f>درخواست[[#This Row],[پشت جلد]]*(1-درخواست[[#This Row],[تخفیف]])</f>
        <v>230999.99999999997</v>
      </c>
      <c r="R589">
        <v>6</v>
      </c>
    </row>
    <row r="590" spans="1:18" x14ac:dyDescent="0.25">
      <c r="A590" s="24" t="s">
        <v>1130</v>
      </c>
      <c r="B590" t="s">
        <v>217</v>
      </c>
      <c r="C590">
        <v>3210703166</v>
      </c>
      <c r="D590" s="21" t="str">
        <f>MID(درخواست[[#This Row],[کدمدرسه]],1,1)</f>
        <v>3</v>
      </c>
      <c r="E590" t="s">
        <v>218</v>
      </c>
      <c r="F590" t="s">
        <v>219</v>
      </c>
      <c r="G590" t="s">
        <v>132</v>
      </c>
      <c r="H590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90" t="s">
        <v>220</v>
      </c>
      <c r="J590">
        <v>9112785204</v>
      </c>
      <c r="K590">
        <v>1732422623</v>
      </c>
      <c r="L590" s="24" t="s">
        <v>2179</v>
      </c>
      <c r="M590" t="s">
        <v>97</v>
      </c>
      <c r="N590" t="str">
        <f>VLOOKUP(درخواست[[#This Row],[کدکتاب]],کتاب[#All],4,FALSE)</f>
        <v>هاجر</v>
      </c>
      <c r="O590">
        <f>VLOOKUP(درخواست[[#This Row],[کدکتاب]],کتاب[#All],3,FALSE)</f>
        <v>420000</v>
      </c>
      <c r="P590">
        <f>IF(درخواست[[#This Row],[ناشر]]="هاجر",VLOOKUP(درخواست[[#This Row],[استان]],تخفیف[#All],3,FALSE),VLOOKUP(درخواست[[#This Row],[استان]],تخفیف[#All],4,FALSE))</f>
        <v>0.5</v>
      </c>
      <c r="Q590">
        <f>درخواست[[#This Row],[پشت جلد]]*(1-درخواست[[#This Row],[تخفیف]])</f>
        <v>210000</v>
      </c>
      <c r="R590">
        <v>2</v>
      </c>
    </row>
    <row r="591" spans="1:18" x14ac:dyDescent="0.25">
      <c r="A591" s="24" t="s">
        <v>1131</v>
      </c>
      <c r="B591" t="s">
        <v>217</v>
      </c>
      <c r="C591">
        <v>3210703166</v>
      </c>
      <c r="D591" s="21" t="str">
        <f>MID(درخواست[[#This Row],[کدمدرسه]],1,1)</f>
        <v>3</v>
      </c>
      <c r="E591" t="s">
        <v>218</v>
      </c>
      <c r="F591" t="s">
        <v>219</v>
      </c>
      <c r="G591" t="s">
        <v>132</v>
      </c>
      <c r="H591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91" t="s">
        <v>220</v>
      </c>
      <c r="J591">
        <v>9112785204</v>
      </c>
      <c r="K591">
        <v>1732422623</v>
      </c>
      <c r="L591" s="24" t="s">
        <v>2181</v>
      </c>
      <c r="M591" t="s">
        <v>99</v>
      </c>
      <c r="N591" t="str">
        <f>VLOOKUP(درخواست[[#This Row],[کدکتاب]],کتاب[#All],4,FALSE)</f>
        <v>سایر</v>
      </c>
      <c r="O591">
        <f>VLOOKUP(درخواست[[#This Row],[کدکتاب]],کتاب[#All],3,FALSE)</f>
        <v>360000</v>
      </c>
      <c r="P591">
        <f>IF(درخواست[[#This Row],[ناشر]]="هاجر",VLOOKUP(درخواست[[#This Row],[استان]],تخفیف[#All],3,FALSE),VLOOKUP(درخواست[[#This Row],[استان]],تخفیف[#All],4,FALSE))</f>
        <v>0.3</v>
      </c>
      <c r="Q591">
        <f>درخواست[[#This Row],[پشت جلد]]*(1-درخواست[[#This Row],[تخفیف]])</f>
        <v>251999.99999999997</v>
      </c>
      <c r="R591">
        <v>1</v>
      </c>
    </row>
    <row r="592" spans="1:18" x14ac:dyDescent="0.25">
      <c r="A592" s="24" t="s">
        <v>1132</v>
      </c>
      <c r="B592" t="s">
        <v>217</v>
      </c>
      <c r="C592">
        <v>3210703166</v>
      </c>
      <c r="D592" s="21" t="str">
        <f>MID(درخواست[[#This Row],[کدمدرسه]],1,1)</f>
        <v>3</v>
      </c>
      <c r="E592" t="s">
        <v>218</v>
      </c>
      <c r="F592" t="s">
        <v>219</v>
      </c>
      <c r="G592" t="s">
        <v>132</v>
      </c>
      <c r="H592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92" t="s">
        <v>220</v>
      </c>
      <c r="J592">
        <v>9112785204</v>
      </c>
      <c r="K592">
        <v>1732422623</v>
      </c>
      <c r="L592" s="24" t="s">
        <v>2193</v>
      </c>
      <c r="M592" t="s">
        <v>111</v>
      </c>
      <c r="N592" t="str">
        <f>VLOOKUP(درخواست[[#This Row],[کدکتاب]],کتاب[#All],4,FALSE)</f>
        <v>سایر</v>
      </c>
      <c r="O592">
        <f>VLOOKUP(درخواست[[#This Row],[کدکتاب]],کتاب[#All],3,FALSE)</f>
        <v>880000</v>
      </c>
      <c r="P592">
        <f>IF(درخواست[[#This Row],[ناشر]]="هاجر",VLOOKUP(درخواست[[#This Row],[استان]],تخفیف[#All],3,FALSE),VLOOKUP(درخواست[[#This Row],[استان]],تخفیف[#All],4,FALSE))</f>
        <v>0.3</v>
      </c>
      <c r="Q592">
        <f>درخواست[[#This Row],[پشت جلد]]*(1-درخواست[[#This Row],[تخفیف]])</f>
        <v>616000</v>
      </c>
      <c r="R592">
        <v>2</v>
      </c>
    </row>
    <row r="593" spans="1:18" x14ac:dyDescent="0.25">
      <c r="A593" s="24" t="s">
        <v>1133</v>
      </c>
      <c r="B593" t="s">
        <v>217</v>
      </c>
      <c r="C593">
        <v>3210703166</v>
      </c>
      <c r="D593" s="21" t="str">
        <f>MID(درخواست[[#This Row],[کدمدرسه]],1,1)</f>
        <v>3</v>
      </c>
      <c r="E593" t="s">
        <v>218</v>
      </c>
      <c r="F593" t="s">
        <v>219</v>
      </c>
      <c r="G593" t="s">
        <v>132</v>
      </c>
      <c r="H593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93" t="s">
        <v>220</v>
      </c>
      <c r="J593">
        <v>9112785204</v>
      </c>
      <c r="K593">
        <v>1732422623</v>
      </c>
      <c r="L593" s="24" t="s">
        <v>2110</v>
      </c>
      <c r="M593" t="s">
        <v>112</v>
      </c>
      <c r="N593" t="str">
        <f>VLOOKUP(درخواست[[#This Row],[کدکتاب]],کتاب[#All],4,FALSE)</f>
        <v>سایر</v>
      </c>
      <c r="O593">
        <f>VLOOKUP(درخواست[[#This Row],[کدکتاب]],کتاب[#All],3,FALSE)</f>
        <v>600000</v>
      </c>
      <c r="P593">
        <f>IF(درخواست[[#This Row],[ناشر]]="هاجر",VLOOKUP(درخواست[[#This Row],[استان]],تخفیف[#All],3,FALSE),VLOOKUP(درخواست[[#This Row],[استان]],تخفیف[#All],4,FALSE))</f>
        <v>0.3</v>
      </c>
      <c r="Q593">
        <f>درخواست[[#This Row],[پشت جلد]]*(1-درخواست[[#This Row],[تخفیف]])</f>
        <v>420000</v>
      </c>
      <c r="R593">
        <v>3</v>
      </c>
    </row>
    <row r="594" spans="1:18" x14ac:dyDescent="0.25">
      <c r="A594" s="24" t="s">
        <v>1134</v>
      </c>
      <c r="B594" t="s">
        <v>217</v>
      </c>
      <c r="C594">
        <v>3210703166</v>
      </c>
      <c r="D594" s="21" t="str">
        <f>MID(درخواست[[#This Row],[کدمدرسه]],1,1)</f>
        <v>3</v>
      </c>
      <c r="E594" t="s">
        <v>218</v>
      </c>
      <c r="F594" t="s">
        <v>219</v>
      </c>
      <c r="G594" t="s">
        <v>132</v>
      </c>
      <c r="H594" t="str">
        <f>درخواست[[#This Row],[استان]]&amp;"/"&amp;درخواست[[#This Row],[شهر]]&amp;"/"&amp;درخواست[[#This Row],[مدرسه]]</f>
        <v>گلستان/گرگان/مؤسسه آموزش عالی حوزوی الزهرا(علیهاالسلام)</v>
      </c>
      <c r="I594" t="s">
        <v>220</v>
      </c>
      <c r="J594">
        <v>9112785204</v>
      </c>
      <c r="K594">
        <v>1732422623</v>
      </c>
      <c r="L594" s="24" t="s">
        <v>2194</v>
      </c>
      <c r="M594" t="s">
        <v>114</v>
      </c>
      <c r="N594" t="str">
        <f>VLOOKUP(درخواست[[#This Row],[کدکتاب]],کتاب[#All],4,FALSE)</f>
        <v>هاجر</v>
      </c>
      <c r="O594">
        <f>VLOOKUP(درخواست[[#This Row],[کدکتاب]],کتاب[#All],3,FALSE)</f>
        <v>270000</v>
      </c>
      <c r="P594">
        <f>IF(درخواست[[#This Row],[ناشر]]="هاجر",VLOOKUP(درخواست[[#This Row],[استان]],تخفیف[#All],3,FALSE),VLOOKUP(درخواست[[#This Row],[استان]],تخفیف[#All],4,FALSE))</f>
        <v>0.5</v>
      </c>
      <c r="Q594">
        <f>درخواست[[#This Row],[پشت جلد]]*(1-درخواست[[#This Row],[تخفیف]])</f>
        <v>135000</v>
      </c>
      <c r="R594">
        <v>1</v>
      </c>
    </row>
    <row r="595" spans="1:18" x14ac:dyDescent="0.25">
      <c r="A595" s="24" t="s">
        <v>1135</v>
      </c>
      <c r="B595" t="s">
        <v>221</v>
      </c>
      <c r="C595">
        <v>3040906127</v>
      </c>
      <c r="D595" s="21" t="str">
        <f>MID(درخواست[[#This Row],[کدمدرسه]],1,1)</f>
        <v>3</v>
      </c>
      <c r="E595" t="s">
        <v>161</v>
      </c>
      <c r="F595" t="s">
        <v>222</v>
      </c>
      <c r="G595" t="s">
        <v>223</v>
      </c>
      <c r="H595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595" t="s">
        <v>224</v>
      </c>
      <c r="J595">
        <v>9132176461</v>
      </c>
      <c r="K595">
        <v>3133604160</v>
      </c>
      <c r="L595" s="24" t="s">
        <v>2100</v>
      </c>
      <c r="M595" t="s">
        <v>17</v>
      </c>
      <c r="N595" t="str">
        <f>VLOOKUP(درخواست[[#This Row],[کدکتاب]],کتاب[#All],4,FALSE)</f>
        <v>هاجر</v>
      </c>
      <c r="O595">
        <f>VLOOKUP(درخواست[[#This Row],[کدکتاب]],کتاب[#All],3,FALSE)</f>
        <v>320000</v>
      </c>
      <c r="P595">
        <f>IF(درخواست[[#This Row],[ناشر]]="هاجر",VLOOKUP(درخواست[[#This Row],[استان]],تخفیف[#All],3,FALSE),VLOOKUP(درخواست[[#This Row],[استان]],تخفیف[#All],4,FALSE))</f>
        <v>0.37</v>
      </c>
      <c r="Q595">
        <f>درخواست[[#This Row],[پشت جلد]]*(1-درخواست[[#This Row],[تخفیف]])</f>
        <v>201600</v>
      </c>
      <c r="R595">
        <v>21</v>
      </c>
    </row>
    <row r="596" spans="1:18" x14ac:dyDescent="0.25">
      <c r="A596" s="24" t="s">
        <v>1136</v>
      </c>
      <c r="B596" t="s">
        <v>221</v>
      </c>
      <c r="C596">
        <v>3040906127</v>
      </c>
      <c r="D596" s="21" t="str">
        <f>MID(درخواست[[#This Row],[کدمدرسه]],1,1)</f>
        <v>3</v>
      </c>
      <c r="E596" t="s">
        <v>161</v>
      </c>
      <c r="F596" t="s">
        <v>222</v>
      </c>
      <c r="G596" t="s">
        <v>223</v>
      </c>
      <c r="H596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596" t="s">
        <v>224</v>
      </c>
      <c r="J596">
        <v>9132176461</v>
      </c>
      <c r="K596">
        <v>3133604160</v>
      </c>
      <c r="L596" s="24" t="s">
        <v>2104</v>
      </c>
      <c r="M596" t="s">
        <v>21</v>
      </c>
      <c r="N596" t="str">
        <f>VLOOKUP(درخواست[[#This Row],[کدکتاب]],کتاب[#All],4,FALSE)</f>
        <v>سایر</v>
      </c>
      <c r="O596">
        <f>VLOOKUP(درخواست[[#This Row],[کدکتاب]],کتاب[#All],3,FALSE)</f>
        <v>900000</v>
      </c>
      <c r="P596">
        <f>IF(درخواست[[#This Row],[ناشر]]="هاجر",VLOOKUP(درخواست[[#This Row],[استان]],تخفیف[#All],3,FALSE),VLOOKUP(درخواست[[#This Row],[استان]],تخفیف[#All],4,FALSE))</f>
        <v>0.25</v>
      </c>
      <c r="Q596">
        <f>درخواست[[#This Row],[پشت جلد]]*(1-درخواست[[#This Row],[تخفیف]])</f>
        <v>675000</v>
      </c>
      <c r="R596">
        <v>40</v>
      </c>
    </row>
    <row r="597" spans="1:18" x14ac:dyDescent="0.25">
      <c r="A597" s="24" t="s">
        <v>1137</v>
      </c>
      <c r="B597" t="s">
        <v>221</v>
      </c>
      <c r="C597">
        <v>3040906127</v>
      </c>
      <c r="D597" s="21" t="str">
        <f>MID(درخواست[[#This Row],[کدمدرسه]],1,1)</f>
        <v>3</v>
      </c>
      <c r="E597" t="s">
        <v>161</v>
      </c>
      <c r="F597" t="s">
        <v>222</v>
      </c>
      <c r="G597" t="s">
        <v>223</v>
      </c>
      <c r="H597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597" t="s">
        <v>224</v>
      </c>
      <c r="J597">
        <v>9132176461</v>
      </c>
      <c r="K597">
        <v>3133604160</v>
      </c>
      <c r="L597" s="24" t="s">
        <v>2113</v>
      </c>
      <c r="M597" t="s">
        <v>30</v>
      </c>
      <c r="N597" t="str">
        <f>VLOOKUP(درخواست[[#This Row],[کدکتاب]],کتاب[#All],4,FALSE)</f>
        <v>سایر</v>
      </c>
      <c r="O597">
        <f>VLOOKUP(درخواست[[#This Row],[کدکتاب]],کتاب[#All],3,FALSE)</f>
        <v>350000</v>
      </c>
      <c r="P597">
        <f>IF(درخواست[[#This Row],[ناشر]]="هاجر",VLOOKUP(درخواست[[#This Row],[استان]],تخفیف[#All],3,FALSE),VLOOKUP(درخواست[[#This Row],[استان]],تخفیف[#All],4,FALSE))</f>
        <v>0.25</v>
      </c>
      <c r="Q597">
        <f>درخواست[[#This Row],[پشت جلد]]*(1-درخواست[[#This Row],[تخفیف]])</f>
        <v>262500</v>
      </c>
      <c r="R597">
        <v>21</v>
      </c>
    </row>
    <row r="598" spans="1:18" x14ac:dyDescent="0.25">
      <c r="A598" s="24" t="s">
        <v>1138</v>
      </c>
      <c r="B598" t="s">
        <v>221</v>
      </c>
      <c r="C598">
        <v>3040906127</v>
      </c>
      <c r="D598" s="21" t="str">
        <f>MID(درخواست[[#This Row],[کدمدرسه]],1,1)</f>
        <v>3</v>
      </c>
      <c r="E598" t="s">
        <v>161</v>
      </c>
      <c r="F598" t="s">
        <v>222</v>
      </c>
      <c r="G598" t="s">
        <v>223</v>
      </c>
      <c r="H598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598" t="s">
        <v>224</v>
      </c>
      <c r="J598">
        <v>9132176461</v>
      </c>
      <c r="K598">
        <v>3133604160</v>
      </c>
      <c r="L598" s="24" t="s">
        <v>2117</v>
      </c>
      <c r="M598" t="s">
        <v>33</v>
      </c>
      <c r="N598" t="str">
        <f>VLOOKUP(درخواست[[#This Row],[کدکتاب]],کتاب[#All],4,FALSE)</f>
        <v>سایر</v>
      </c>
      <c r="O598">
        <f>VLOOKUP(درخواست[[#This Row],[کدکتاب]],کتاب[#All],3,FALSE)</f>
        <v>220000</v>
      </c>
      <c r="P598">
        <f>IF(درخواست[[#This Row],[ناشر]]="هاجر",VLOOKUP(درخواست[[#This Row],[استان]],تخفیف[#All],3,FALSE),VLOOKUP(درخواست[[#This Row],[استان]],تخفیف[#All],4,FALSE))</f>
        <v>0.25</v>
      </c>
      <c r="Q598">
        <f>درخواست[[#This Row],[پشت جلد]]*(1-درخواست[[#This Row],[تخفیف]])</f>
        <v>165000</v>
      </c>
      <c r="R598">
        <v>6</v>
      </c>
    </row>
    <row r="599" spans="1:18" x14ac:dyDescent="0.25">
      <c r="A599" s="24" t="s">
        <v>1139</v>
      </c>
      <c r="B599" t="s">
        <v>221</v>
      </c>
      <c r="C599">
        <v>3040906127</v>
      </c>
      <c r="D599" s="21" t="str">
        <f>MID(درخواست[[#This Row],[کدمدرسه]],1,1)</f>
        <v>3</v>
      </c>
      <c r="E599" t="s">
        <v>161</v>
      </c>
      <c r="F599" t="s">
        <v>222</v>
      </c>
      <c r="G599" t="s">
        <v>223</v>
      </c>
      <c r="H599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599" t="s">
        <v>224</v>
      </c>
      <c r="J599">
        <v>9132176461</v>
      </c>
      <c r="K599">
        <v>3133604160</v>
      </c>
      <c r="L599" s="24" t="s">
        <v>2134</v>
      </c>
      <c r="M599" t="s">
        <v>53</v>
      </c>
      <c r="N599" t="str">
        <f>VLOOKUP(درخواست[[#This Row],[کدکتاب]],کتاب[#All],4,FALSE)</f>
        <v>سایر</v>
      </c>
      <c r="O599">
        <f>VLOOKUP(درخواست[[#This Row],[کدکتاب]],کتاب[#All],3,FALSE)</f>
        <v>233000</v>
      </c>
      <c r="P599">
        <f>IF(درخواست[[#This Row],[ناشر]]="هاجر",VLOOKUP(درخواست[[#This Row],[استان]],تخفیف[#All],3,FALSE),VLOOKUP(درخواست[[#This Row],[استان]],تخفیف[#All],4,FALSE))</f>
        <v>0.25</v>
      </c>
      <c r="Q599">
        <f>درخواست[[#This Row],[پشت جلد]]*(1-درخواست[[#This Row],[تخفیف]])</f>
        <v>174750</v>
      </c>
      <c r="R599">
        <v>20</v>
      </c>
    </row>
    <row r="600" spans="1:18" x14ac:dyDescent="0.25">
      <c r="A600" s="24" t="s">
        <v>1140</v>
      </c>
      <c r="B600" t="s">
        <v>221</v>
      </c>
      <c r="C600">
        <v>3040906127</v>
      </c>
      <c r="D600" s="21" t="str">
        <f>MID(درخواست[[#This Row],[کدمدرسه]],1,1)</f>
        <v>3</v>
      </c>
      <c r="E600" t="s">
        <v>161</v>
      </c>
      <c r="F600" t="s">
        <v>222</v>
      </c>
      <c r="G600" t="s">
        <v>223</v>
      </c>
      <c r="H600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600" t="s">
        <v>224</v>
      </c>
      <c r="J600">
        <v>9132176461</v>
      </c>
      <c r="K600">
        <v>3133604160</v>
      </c>
      <c r="L600" s="24" t="s">
        <v>2149</v>
      </c>
      <c r="M600" t="s">
        <v>70</v>
      </c>
      <c r="N600" t="str">
        <f>VLOOKUP(درخواست[[#This Row],[کدکتاب]],کتاب[#All],4,FALSE)</f>
        <v>سایر</v>
      </c>
      <c r="O600">
        <f>VLOOKUP(درخواست[[#This Row],[کدکتاب]],کتاب[#All],3,FALSE)</f>
        <v>340000</v>
      </c>
      <c r="P600">
        <f>IF(درخواست[[#This Row],[ناشر]]="هاجر",VLOOKUP(درخواست[[#This Row],[استان]],تخفیف[#All],3,FALSE),VLOOKUP(درخواست[[#This Row],[استان]],تخفیف[#All],4,FALSE))</f>
        <v>0.25</v>
      </c>
      <c r="Q600">
        <f>درخواست[[#This Row],[پشت جلد]]*(1-درخواست[[#This Row],[تخفیف]])</f>
        <v>255000</v>
      </c>
      <c r="R600">
        <v>20</v>
      </c>
    </row>
    <row r="601" spans="1:18" x14ac:dyDescent="0.25">
      <c r="A601" s="24" t="s">
        <v>1141</v>
      </c>
      <c r="B601" t="s">
        <v>221</v>
      </c>
      <c r="C601">
        <v>3040906127</v>
      </c>
      <c r="D601" s="21" t="str">
        <f>MID(درخواست[[#This Row],[کدمدرسه]],1,1)</f>
        <v>3</v>
      </c>
      <c r="E601" t="s">
        <v>161</v>
      </c>
      <c r="F601" t="s">
        <v>222</v>
      </c>
      <c r="G601" t="s">
        <v>223</v>
      </c>
      <c r="H601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601" t="s">
        <v>224</v>
      </c>
      <c r="J601">
        <v>9132176461</v>
      </c>
      <c r="K601">
        <v>3133604160</v>
      </c>
      <c r="L601" s="24" t="s">
        <v>2156</v>
      </c>
      <c r="M601" t="s">
        <v>75</v>
      </c>
      <c r="N601" t="str">
        <f>VLOOKUP(درخواست[[#This Row],[کدکتاب]],کتاب[#All],4,FALSE)</f>
        <v>هاجر</v>
      </c>
      <c r="O601">
        <f>VLOOKUP(درخواست[[#This Row],[کدکتاب]],کتاب[#All],3,FALSE)</f>
        <v>500000</v>
      </c>
      <c r="P601">
        <f>IF(درخواست[[#This Row],[ناشر]]="هاجر",VLOOKUP(درخواست[[#This Row],[استان]],تخفیف[#All],3,FALSE),VLOOKUP(درخواست[[#This Row],[استان]],تخفیف[#All],4,FALSE))</f>
        <v>0.37</v>
      </c>
      <c r="Q601">
        <f>درخواست[[#This Row],[پشت جلد]]*(1-درخواست[[#This Row],[تخفیف]])</f>
        <v>315000</v>
      </c>
      <c r="R601">
        <v>40</v>
      </c>
    </row>
    <row r="602" spans="1:18" x14ac:dyDescent="0.25">
      <c r="A602" s="24" t="s">
        <v>1142</v>
      </c>
      <c r="B602" t="s">
        <v>221</v>
      </c>
      <c r="C602">
        <v>3040906127</v>
      </c>
      <c r="D602" s="21" t="str">
        <f>MID(درخواست[[#This Row],[کدمدرسه]],1,1)</f>
        <v>3</v>
      </c>
      <c r="E602" t="s">
        <v>161</v>
      </c>
      <c r="F602" t="s">
        <v>222</v>
      </c>
      <c r="G602" t="s">
        <v>223</v>
      </c>
      <c r="H602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602" t="s">
        <v>224</v>
      </c>
      <c r="J602">
        <v>9132176461</v>
      </c>
      <c r="K602">
        <v>3133604160</v>
      </c>
      <c r="L602" s="24" t="s">
        <v>2159</v>
      </c>
      <c r="M602" t="s">
        <v>78</v>
      </c>
      <c r="N602" t="str">
        <f>VLOOKUP(درخواست[[#This Row],[کدکتاب]],کتاب[#All],4,FALSE)</f>
        <v>هاجر</v>
      </c>
      <c r="O602">
        <f>VLOOKUP(درخواست[[#This Row],[کدکتاب]],کتاب[#All],3,FALSE)</f>
        <v>490000</v>
      </c>
      <c r="P602">
        <f>IF(درخواست[[#This Row],[ناشر]]="هاجر",VLOOKUP(درخواست[[#This Row],[استان]],تخفیف[#All],3,FALSE),VLOOKUP(درخواست[[#This Row],[استان]],تخفیف[#All],4,FALSE))</f>
        <v>0.37</v>
      </c>
      <c r="Q602">
        <f>درخواست[[#This Row],[پشت جلد]]*(1-درخواست[[#This Row],[تخفیف]])</f>
        <v>308700</v>
      </c>
      <c r="R602">
        <v>27</v>
      </c>
    </row>
    <row r="603" spans="1:18" x14ac:dyDescent="0.25">
      <c r="A603" s="24" t="s">
        <v>1143</v>
      </c>
      <c r="B603" t="s">
        <v>221</v>
      </c>
      <c r="C603">
        <v>3040906127</v>
      </c>
      <c r="D603" s="21" t="str">
        <f>MID(درخواست[[#This Row],[کدمدرسه]],1,1)</f>
        <v>3</v>
      </c>
      <c r="E603" t="s">
        <v>161</v>
      </c>
      <c r="F603" t="s">
        <v>222</v>
      </c>
      <c r="G603" t="s">
        <v>223</v>
      </c>
      <c r="H603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603" t="s">
        <v>224</v>
      </c>
      <c r="J603">
        <v>9132176461</v>
      </c>
      <c r="K603">
        <v>3133604160</v>
      </c>
      <c r="L603" s="24" t="s">
        <v>2165</v>
      </c>
      <c r="M603" t="s">
        <v>81</v>
      </c>
      <c r="N603" t="str">
        <f>VLOOKUP(درخواست[[#This Row],[کدکتاب]],کتاب[#All],4,FALSE)</f>
        <v>سایر</v>
      </c>
      <c r="O603">
        <f>VLOOKUP(درخواست[[#This Row],[کدکتاب]],کتاب[#All],3,FALSE)</f>
        <v>235000</v>
      </c>
      <c r="P603">
        <f>IF(درخواست[[#This Row],[ناشر]]="هاجر",VLOOKUP(درخواست[[#This Row],[استان]],تخفیف[#All],3,FALSE),VLOOKUP(درخواست[[#This Row],[استان]],تخفیف[#All],4,FALSE))</f>
        <v>0.25</v>
      </c>
      <c r="Q603">
        <f>درخواست[[#This Row],[پشت جلد]]*(1-درخواست[[#This Row],[تخفیف]])</f>
        <v>176250</v>
      </c>
      <c r="R603">
        <v>30</v>
      </c>
    </row>
    <row r="604" spans="1:18" x14ac:dyDescent="0.25">
      <c r="A604" s="24" t="s">
        <v>1144</v>
      </c>
      <c r="B604" t="s">
        <v>221</v>
      </c>
      <c r="C604">
        <v>3040906127</v>
      </c>
      <c r="D604" s="21" t="str">
        <f>MID(درخواست[[#This Row],[کدمدرسه]],1,1)</f>
        <v>3</v>
      </c>
      <c r="E604" t="s">
        <v>161</v>
      </c>
      <c r="F604" t="s">
        <v>222</v>
      </c>
      <c r="G604" t="s">
        <v>223</v>
      </c>
      <c r="H604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604" t="s">
        <v>224</v>
      </c>
      <c r="J604">
        <v>9132176461</v>
      </c>
      <c r="K604">
        <v>3133604160</v>
      </c>
      <c r="L604" s="24" t="s">
        <v>2173</v>
      </c>
      <c r="M604" t="s">
        <v>90</v>
      </c>
      <c r="N604" t="str">
        <f>VLOOKUP(درخواست[[#This Row],[کدکتاب]],کتاب[#All],4,FALSE)</f>
        <v>سایر</v>
      </c>
      <c r="O604">
        <f>VLOOKUP(درخواست[[#This Row],[کدکتاب]],کتاب[#All],3,FALSE)</f>
        <v>150000</v>
      </c>
      <c r="P604">
        <f>IF(درخواست[[#This Row],[ناشر]]="هاجر",VLOOKUP(درخواست[[#This Row],[استان]],تخفیف[#All],3,FALSE),VLOOKUP(درخواست[[#This Row],[استان]],تخفیف[#All],4,FALSE))</f>
        <v>0.25</v>
      </c>
      <c r="Q604">
        <f>درخواست[[#This Row],[پشت جلد]]*(1-درخواست[[#This Row],[تخفیف]])</f>
        <v>112500</v>
      </c>
      <c r="R604">
        <v>20</v>
      </c>
    </row>
    <row r="605" spans="1:18" x14ac:dyDescent="0.25">
      <c r="A605" s="24" t="s">
        <v>1145</v>
      </c>
      <c r="B605" t="s">
        <v>221</v>
      </c>
      <c r="C605">
        <v>3040906127</v>
      </c>
      <c r="D605" s="21" t="str">
        <f>MID(درخواست[[#This Row],[کدمدرسه]],1,1)</f>
        <v>3</v>
      </c>
      <c r="E605" t="s">
        <v>161</v>
      </c>
      <c r="F605" t="s">
        <v>222</v>
      </c>
      <c r="G605" t="s">
        <v>223</v>
      </c>
      <c r="H605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605" t="s">
        <v>224</v>
      </c>
      <c r="J605">
        <v>9132176461</v>
      </c>
      <c r="K605">
        <v>3133604160</v>
      </c>
      <c r="L605" s="24" t="s">
        <v>2179</v>
      </c>
      <c r="M605" t="s">
        <v>97</v>
      </c>
      <c r="N605" t="str">
        <f>VLOOKUP(درخواست[[#This Row],[کدکتاب]],کتاب[#All],4,FALSE)</f>
        <v>هاجر</v>
      </c>
      <c r="O605">
        <f>VLOOKUP(درخواست[[#This Row],[کدکتاب]],کتاب[#All],3,FALSE)</f>
        <v>420000</v>
      </c>
      <c r="P605">
        <f>IF(درخواست[[#This Row],[ناشر]]="هاجر",VLOOKUP(درخواست[[#This Row],[استان]],تخفیف[#All],3,FALSE),VLOOKUP(درخواست[[#This Row],[استان]],تخفیف[#All],4,FALSE))</f>
        <v>0.37</v>
      </c>
      <c r="Q605">
        <f>درخواست[[#This Row],[پشت جلد]]*(1-درخواست[[#This Row],[تخفیف]])</f>
        <v>264600</v>
      </c>
      <c r="R605">
        <v>7</v>
      </c>
    </row>
    <row r="606" spans="1:18" x14ac:dyDescent="0.25">
      <c r="A606" s="24" t="s">
        <v>1146</v>
      </c>
      <c r="B606" t="s">
        <v>221</v>
      </c>
      <c r="C606">
        <v>3040906127</v>
      </c>
      <c r="D606" s="21" t="str">
        <f>MID(درخواست[[#This Row],[کدمدرسه]],1,1)</f>
        <v>3</v>
      </c>
      <c r="E606" t="s">
        <v>161</v>
      </c>
      <c r="F606" t="s">
        <v>222</v>
      </c>
      <c r="G606" t="s">
        <v>223</v>
      </c>
      <c r="H606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606" t="s">
        <v>224</v>
      </c>
      <c r="J606">
        <v>9132176461</v>
      </c>
      <c r="K606">
        <v>3133604160</v>
      </c>
      <c r="L606" s="24" t="s">
        <v>2193</v>
      </c>
      <c r="M606" t="s">
        <v>111</v>
      </c>
      <c r="N606" t="str">
        <f>VLOOKUP(درخواست[[#This Row],[کدکتاب]],کتاب[#All],4,FALSE)</f>
        <v>سایر</v>
      </c>
      <c r="O606">
        <f>VLOOKUP(درخواست[[#This Row],[کدکتاب]],کتاب[#All],3,FALSE)</f>
        <v>880000</v>
      </c>
      <c r="P606">
        <f>IF(درخواست[[#This Row],[ناشر]]="هاجر",VLOOKUP(درخواست[[#This Row],[استان]],تخفیف[#All],3,FALSE),VLOOKUP(درخواست[[#This Row],[استان]],تخفیف[#All],4,FALSE))</f>
        <v>0.25</v>
      </c>
      <c r="Q606">
        <f>درخواست[[#This Row],[پشت جلد]]*(1-درخواست[[#This Row],[تخفیف]])</f>
        <v>660000</v>
      </c>
      <c r="R606">
        <v>7</v>
      </c>
    </row>
    <row r="607" spans="1:18" x14ac:dyDescent="0.25">
      <c r="A607" s="24" t="s">
        <v>1147</v>
      </c>
      <c r="B607" t="s">
        <v>221</v>
      </c>
      <c r="C607">
        <v>3040906127</v>
      </c>
      <c r="D607" s="21" t="str">
        <f>MID(درخواست[[#This Row],[کدمدرسه]],1,1)</f>
        <v>3</v>
      </c>
      <c r="E607" t="s">
        <v>161</v>
      </c>
      <c r="F607" t="s">
        <v>222</v>
      </c>
      <c r="G607" t="s">
        <v>223</v>
      </c>
      <c r="H607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607" t="s">
        <v>224</v>
      </c>
      <c r="J607">
        <v>9132176461</v>
      </c>
      <c r="K607">
        <v>3133604160</v>
      </c>
      <c r="L607" s="24" t="s">
        <v>2202</v>
      </c>
      <c r="M607" t="s">
        <v>122</v>
      </c>
      <c r="N607" t="str">
        <f>VLOOKUP(درخواست[[#This Row],[کدکتاب]],کتاب[#All],4,FALSE)</f>
        <v>سایر</v>
      </c>
      <c r="O607">
        <f>VLOOKUP(درخواست[[#This Row],[کدکتاب]],کتاب[#All],3,FALSE)</f>
        <v>170000</v>
      </c>
      <c r="P607">
        <f>IF(درخواست[[#This Row],[ناشر]]="هاجر",VLOOKUP(درخواست[[#This Row],[استان]],تخفیف[#All],3,FALSE),VLOOKUP(درخواست[[#This Row],[استان]],تخفیف[#All],4,FALSE))</f>
        <v>0.25</v>
      </c>
      <c r="Q607">
        <f>درخواست[[#This Row],[پشت جلد]]*(1-درخواست[[#This Row],[تخفیف]])</f>
        <v>127500</v>
      </c>
      <c r="R607">
        <v>7</v>
      </c>
    </row>
    <row r="608" spans="1:18" x14ac:dyDescent="0.25">
      <c r="A608" s="24" t="s">
        <v>1148</v>
      </c>
      <c r="B608" t="s">
        <v>221</v>
      </c>
      <c r="C608">
        <v>3040906127</v>
      </c>
      <c r="D608" s="21" t="str">
        <f>MID(درخواست[[#This Row],[کدمدرسه]],1,1)</f>
        <v>3</v>
      </c>
      <c r="E608" t="s">
        <v>161</v>
      </c>
      <c r="F608" t="s">
        <v>222</v>
      </c>
      <c r="G608" t="s">
        <v>223</v>
      </c>
      <c r="H608" t="str">
        <f>درخواست[[#This Row],[استان]]&amp;"/"&amp;درخواست[[#This Row],[شهر]]&amp;"/"&amp;درخواست[[#This Row],[مدرسه]]</f>
        <v>اصفهان/خمینی شهر/مرکز تخصصی تفسیر و علوم قرآنی فاطمه الزهرا(علیهاالسلام)</v>
      </c>
      <c r="I608" t="s">
        <v>224</v>
      </c>
      <c r="J608">
        <v>9132176461</v>
      </c>
      <c r="K608">
        <v>3133604160</v>
      </c>
      <c r="L608" s="24" t="s">
        <v>2203</v>
      </c>
      <c r="M608" t="s">
        <v>123</v>
      </c>
      <c r="N608" t="str">
        <f>VLOOKUP(درخواست[[#This Row],[کدکتاب]],کتاب[#All],4,FALSE)</f>
        <v>هاجر</v>
      </c>
      <c r="O608">
        <f>VLOOKUP(درخواست[[#This Row],[کدکتاب]],کتاب[#All],3,FALSE)</f>
        <v>360000</v>
      </c>
      <c r="P608">
        <f>IF(درخواست[[#This Row],[ناشر]]="هاجر",VLOOKUP(درخواست[[#This Row],[استان]],تخفیف[#All],3,FALSE),VLOOKUP(درخواست[[#This Row],[استان]],تخفیف[#All],4,FALSE))</f>
        <v>0.37</v>
      </c>
      <c r="Q608">
        <f>درخواست[[#This Row],[پشت جلد]]*(1-درخواست[[#This Row],[تخفیف]])</f>
        <v>226800</v>
      </c>
      <c r="R608">
        <v>21</v>
      </c>
    </row>
    <row r="609" spans="1:18" x14ac:dyDescent="0.25">
      <c r="A609" s="24" t="s">
        <v>1149</v>
      </c>
      <c r="B609" t="s">
        <v>225</v>
      </c>
      <c r="C609">
        <v>2230301145</v>
      </c>
      <c r="D609" s="21" t="str">
        <f>MID(درخواست[[#This Row],[کدمدرسه]],1,1)</f>
        <v>3</v>
      </c>
      <c r="E609" t="s">
        <v>177</v>
      </c>
      <c r="F609" t="s">
        <v>226</v>
      </c>
      <c r="G609" t="s">
        <v>227</v>
      </c>
      <c r="H609" t="str">
        <f>درخواست[[#This Row],[استان]]&amp;"/"&amp;درخواست[[#This Row],[شهر]]&amp;"/"&amp;درخواست[[#This Row],[مدرسه]]</f>
        <v>لرستان/بروجرد/مرکز تخصصی محدثه</v>
      </c>
      <c r="I609" t="s">
        <v>228</v>
      </c>
      <c r="J609">
        <v>9168630160</v>
      </c>
      <c r="K609">
        <v>6642311603</v>
      </c>
      <c r="L609" s="24" t="s">
        <v>2109</v>
      </c>
      <c r="M609" t="s">
        <v>26</v>
      </c>
      <c r="N609" t="str">
        <f>VLOOKUP(درخواست[[#This Row],[کدکتاب]],کتاب[#All],4,FALSE)</f>
        <v>سایر</v>
      </c>
      <c r="O609">
        <f>VLOOKUP(درخواست[[#This Row],[کدکتاب]],کتاب[#All],3,FALSE)</f>
        <v>170000</v>
      </c>
      <c r="P609">
        <f>IF(درخواست[[#This Row],[ناشر]]="هاجر",VLOOKUP(درخواست[[#This Row],[استان]],تخفیف[#All],3,FALSE),VLOOKUP(درخواست[[#This Row],[استان]],تخفیف[#All],4,FALSE))</f>
        <v>0.35</v>
      </c>
      <c r="Q609">
        <f>درخواست[[#This Row],[پشت جلد]]*(1-درخواست[[#This Row],[تخفیف]])</f>
        <v>110500</v>
      </c>
      <c r="R609">
        <v>11</v>
      </c>
    </row>
    <row r="610" spans="1:18" x14ac:dyDescent="0.25">
      <c r="A610" s="24" t="s">
        <v>1150</v>
      </c>
      <c r="B610" t="s">
        <v>225</v>
      </c>
      <c r="C610">
        <v>2230301145</v>
      </c>
      <c r="D610" s="21" t="str">
        <f>MID(درخواست[[#This Row],[کدمدرسه]],1,1)</f>
        <v>3</v>
      </c>
      <c r="E610" t="s">
        <v>177</v>
      </c>
      <c r="F610" t="s">
        <v>226</v>
      </c>
      <c r="G610" t="s">
        <v>227</v>
      </c>
      <c r="H610" t="str">
        <f>درخواست[[#This Row],[استان]]&amp;"/"&amp;درخواست[[#This Row],[شهر]]&amp;"/"&amp;درخواست[[#This Row],[مدرسه]]</f>
        <v>لرستان/بروجرد/مرکز تخصصی محدثه</v>
      </c>
      <c r="I610" t="s">
        <v>228</v>
      </c>
      <c r="J610">
        <v>9168630160</v>
      </c>
      <c r="K610">
        <v>6642311603</v>
      </c>
      <c r="L610" s="24" t="s">
        <v>2118</v>
      </c>
      <c r="M610" t="s">
        <v>34</v>
      </c>
      <c r="N610" t="str">
        <f>VLOOKUP(درخواست[[#This Row],[کدکتاب]],کتاب[#All],4,FALSE)</f>
        <v>سایر</v>
      </c>
      <c r="O610">
        <f>VLOOKUP(درخواست[[#This Row],[کدکتاب]],کتاب[#All],3,FALSE)</f>
        <v>0</v>
      </c>
      <c r="P610">
        <f>IF(درخواست[[#This Row],[ناشر]]="هاجر",VLOOKUP(درخواست[[#This Row],[استان]],تخفیف[#All],3,FALSE),VLOOKUP(درخواست[[#This Row],[استان]],تخفیف[#All],4,FALSE))</f>
        <v>0.35</v>
      </c>
      <c r="Q610">
        <f>درخواست[[#This Row],[پشت جلد]]*(1-درخواست[[#This Row],[تخفیف]])</f>
        <v>0</v>
      </c>
      <c r="R610">
        <v>16</v>
      </c>
    </row>
    <row r="611" spans="1:18" x14ac:dyDescent="0.25">
      <c r="A611" s="24" t="s">
        <v>1151</v>
      </c>
      <c r="B611" t="s">
        <v>225</v>
      </c>
      <c r="C611">
        <v>2230301145</v>
      </c>
      <c r="D611" s="21" t="str">
        <f>MID(درخواست[[#This Row],[کدمدرسه]],1,1)</f>
        <v>3</v>
      </c>
      <c r="E611" t="s">
        <v>177</v>
      </c>
      <c r="F611" t="s">
        <v>226</v>
      </c>
      <c r="G611" t="s">
        <v>227</v>
      </c>
      <c r="H611" t="str">
        <f>درخواست[[#This Row],[استان]]&amp;"/"&amp;درخواست[[#This Row],[شهر]]&amp;"/"&amp;درخواست[[#This Row],[مدرسه]]</f>
        <v>لرستان/بروجرد/مرکز تخصصی محدثه</v>
      </c>
      <c r="I611" t="s">
        <v>228</v>
      </c>
      <c r="J611">
        <v>9168630160</v>
      </c>
      <c r="K611">
        <v>6642311603</v>
      </c>
      <c r="L611" s="24" t="s">
        <v>2119</v>
      </c>
      <c r="M611" t="s">
        <v>35</v>
      </c>
      <c r="N611" t="str">
        <f>VLOOKUP(درخواست[[#This Row],[کدکتاب]],کتاب[#All],4,FALSE)</f>
        <v>سایر</v>
      </c>
      <c r="O611">
        <f>VLOOKUP(درخواست[[#This Row],[کدکتاب]],کتاب[#All],3,FALSE)</f>
        <v>0</v>
      </c>
      <c r="P611">
        <f>IF(درخواست[[#This Row],[ناشر]]="هاجر",VLOOKUP(درخواست[[#This Row],[استان]],تخفیف[#All],3,FALSE),VLOOKUP(درخواست[[#This Row],[استان]],تخفیف[#All],4,FALSE))</f>
        <v>0.35</v>
      </c>
      <c r="Q611">
        <f>درخواست[[#This Row],[پشت جلد]]*(1-درخواست[[#This Row],[تخفیف]])</f>
        <v>0</v>
      </c>
      <c r="R611">
        <v>16</v>
      </c>
    </row>
    <row r="612" spans="1:18" x14ac:dyDescent="0.25">
      <c r="A612" s="24" t="s">
        <v>1152</v>
      </c>
      <c r="B612" t="s">
        <v>225</v>
      </c>
      <c r="C612">
        <v>2230301145</v>
      </c>
      <c r="D612" s="21" t="str">
        <f>MID(درخواست[[#This Row],[کدمدرسه]],1,1)</f>
        <v>3</v>
      </c>
      <c r="E612" t="s">
        <v>177</v>
      </c>
      <c r="F612" t="s">
        <v>226</v>
      </c>
      <c r="G612" t="s">
        <v>227</v>
      </c>
      <c r="H612" t="str">
        <f>درخواست[[#This Row],[استان]]&amp;"/"&amp;درخواست[[#This Row],[شهر]]&amp;"/"&amp;درخواست[[#This Row],[مدرسه]]</f>
        <v>لرستان/بروجرد/مرکز تخصصی محدثه</v>
      </c>
      <c r="I612" t="s">
        <v>228</v>
      </c>
      <c r="J612">
        <v>9168630160</v>
      </c>
      <c r="K612">
        <v>6642311603</v>
      </c>
      <c r="L612" s="24" t="s">
        <v>2120</v>
      </c>
      <c r="M612" t="s">
        <v>36</v>
      </c>
      <c r="N612" t="str">
        <f>VLOOKUP(درخواست[[#This Row],[کدکتاب]],کتاب[#All],4,FALSE)</f>
        <v>سایر</v>
      </c>
      <c r="O612">
        <f>VLOOKUP(درخواست[[#This Row],[کدکتاب]],کتاب[#All],3,FALSE)</f>
        <v>320000</v>
      </c>
      <c r="P612">
        <f>IF(درخواست[[#This Row],[ناشر]]="هاجر",VLOOKUP(درخواست[[#This Row],[استان]],تخفیف[#All],3,FALSE),VLOOKUP(درخواست[[#This Row],[استان]],تخفیف[#All],4,FALSE))</f>
        <v>0.35</v>
      </c>
      <c r="Q612">
        <f>درخواست[[#This Row],[پشت جلد]]*(1-درخواست[[#This Row],[تخفیف]])</f>
        <v>208000</v>
      </c>
      <c r="R612">
        <v>10</v>
      </c>
    </row>
    <row r="613" spans="1:18" x14ac:dyDescent="0.25">
      <c r="A613" s="24" t="s">
        <v>1153</v>
      </c>
      <c r="B613" t="s">
        <v>225</v>
      </c>
      <c r="C613">
        <v>2230301145</v>
      </c>
      <c r="D613" s="21" t="str">
        <f>MID(درخواست[[#This Row],[کدمدرسه]],1,1)</f>
        <v>3</v>
      </c>
      <c r="E613" t="s">
        <v>177</v>
      </c>
      <c r="F613" t="s">
        <v>226</v>
      </c>
      <c r="G613" t="s">
        <v>227</v>
      </c>
      <c r="H613" t="str">
        <f>درخواست[[#This Row],[استان]]&amp;"/"&amp;درخواست[[#This Row],[شهر]]&amp;"/"&amp;درخواست[[#This Row],[مدرسه]]</f>
        <v>لرستان/بروجرد/مرکز تخصصی محدثه</v>
      </c>
      <c r="I613" t="s">
        <v>228</v>
      </c>
      <c r="J613">
        <v>9168630160</v>
      </c>
      <c r="K613">
        <v>6642311603</v>
      </c>
      <c r="L613" s="24" t="s">
        <v>2124</v>
      </c>
      <c r="M613" t="s">
        <v>41</v>
      </c>
      <c r="N613" t="str">
        <f>VLOOKUP(درخواست[[#This Row],[کدکتاب]],کتاب[#All],4,FALSE)</f>
        <v>سایر</v>
      </c>
      <c r="O613">
        <f>VLOOKUP(درخواست[[#This Row],[کدکتاب]],کتاب[#All],3,FALSE)</f>
        <v>390000</v>
      </c>
      <c r="P613">
        <f>IF(درخواست[[#This Row],[ناشر]]="هاجر",VLOOKUP(درخواست[[#This Row],[استان]],تخفیف[#All],3,FALSE),VLOOKUP(درخواست[[#This Row],[استان]],تخفیف[#All],4,FALSE))</f>
        <v>0.35</v>
      </c>
      <c r="Q613">
        <f>درخواست[[#This Row],[پشت جلد]]*(1-درخواست[[#This Row],[تخفیف]])</f>
        <v>253500</v>
      </c>
      <c r="R613">
        <v>16</v>
      </c>
    </row>
    <row r="614" spans="1:18" x14ac:dyDescent="0.25">
      <c r="A614" s="24" t="s">
        <v>1154</v>
      </c>
      <c r="B614" t="s">
        <v>225</v>
      </c>
      <c r="C614">
        <v>2230301145</v>
      </c>
      <c r="D614" s="21" t="str">
        <f>MID(درخواست[[#This Row],[کدمدرسه]],1,1)</f>
        <v>3</v>
      </c>
      <c r="E614" t="s">
        <v>177</v>
      </c>
      <c r="F614" t="s">
        <v>226</v>
      </c>
      <c r="G614" t="s">
        <v>227</v>
      </c>
      <c r="H614" t="str">
        <f>درخواست[[#This Row],[استان]]&amp;"/"&amp;درخواست[[#This Row],[شهر]]&amp;"/"&amp;درخواست[[#This Row],[مدرسه]]</f>
        <v>لرستان/بروجرد/مرکز تخصصی محدثه</v>
      </c>
      <c r="I614" t="s">
        <v>228</v>
      </c>
      <c r="J614">
        <v>9168630160</v>
      </c>
      <c r="K614">
        <v>6642311603</v>
      </c>
      <c r="L614" s="24" t="s">
        <v>2175</v>
      </c>
      <c r="M614" t="s">
        <v>93</v>
      </c>
      <c r="N614" t="str">
        <f>VLOOKUP(درخواست[[#This Row],[کدکتاب]],کتاب[#All],4,FALSE)</f>
        <v>سایر</v>
      </c>
      <c r="O614">
        <f>VLOOKUP(درخواست[[#This Row],[کدکتاب]],کتاب[#All],3,FALSE)</f>
        <v>330000</v>
      </c>
      <c r="P614">
        <f>IF(درخواست[[#This Row],[ناشر]]="هاجر",VLOOKUP(درخواست[[#This Row],[استان]],تخفیف[#All],3,FALSE),VLOOKUP(درخواست[[#This Row],[استان]],تخفیف[#All],4,FALSE))</f>
        <v>0.35</v>
      </c>
      <c r="Q614">
        <f>درخواست[[#This Row],[پشت جلد]]*(1-درخواست[[#This Row],[تخفیف]])</f>
        <v>214500</v>
      </c>
      <c r="R614">
        <v>14</v>
      </c>
    </row>
    <row r="615" spans="1:18" x14ac:dyDescent="0.25">
      <c r="A615" s="24" t="s">
        <v>1155</v>
      </c>
      <c r="B615" t="s">
        <v>225</v>
      </c>
      <c r="C615">
        <v>2230301145</v>
      </c>
      <c r="D615" s="21" t="str">
        <f>MID(درخواست[[#This Row],[کدمدرسه]],1,1)</f>
        <v>3</v>
      </c>
      <c r="E615" t="s">
        <v>177</v>
      </c>
      <c r="F615" t="s">
        <v>226</v>
      </c>
      <c r="G615" t="s">
        <v>227</v>
      </c>
      <c r="H615" t="str">
        <f>درخواست[[#This Row],[استان]]&amp;"/"&amp;درخواست[[#This Row],[شهر]]&amp;"/"&amp;درخواست[[#This Row],[مدرسه]]</f>
        <v>لرستان/بروجرد/مرکز تخصصی محدثه</v>
      </c>
      <c r="I615" t="s">
        <v>228</v>
      </c>
      <c r="J615">
        <v>9168630160</v>
      </c>
      <c r="K615">
        <v>6642311603</v>
      </c>
      <c r="L615" s="24" t="s">
        <v>2197</v>
      </c>
      <c r="M615" t="s">
        <v>117</v>
      </c>
      <c r="N615" t="str">
        <f>VLOOKUP(درخواست[[#This Row],[کدکتاب]],کتاب[#All],4,FALSE)</f>
        <v>سایر</v>
      </c>
      <c r="O615">
        <f>VLOOKUP(درخواست[[#This Row],[کدکتاب]],کتاب[#All],3,FALSE)</f>
        <v>1220000</v>
      </c>
      <c r="P615">
        <f>IF(درخواست[[#This Row],[ناشر]]="هاجر",VLOOKUP(درخواست[[#This Row],[استان]],تخفیف[#All],3,FALSE),VLOOKUP(درخواست[[#This Row],[استان]],تخفیف[#All],4,FALSE))</f>
        <v>0.35</v>
      </c>
      <c r="Q615">
        <f>درخواست[[#This Row],[پشت جلد]]*(1-درخواست[[#This Row],[تخفیف]])</f>
        <v>793000</v>
      </c>
      <c r="R615">
        <v>16</v>
      </c>
    </row>
    <row r="616" spans="1:18" x14ac:dyDescent="0.25">
      <c r="A616" s="24" t="s">
        <v>1156</v>
      </c>
      <c r="B616" t="s">
        <v>225</v>
      </c>
      <c r="C616">
        <v>2230301145</v>
      </c>
      <c r="D616" s="21" t="str">
        <f>MID(درخواست[[#This Row],[کدمدرسه]],1,1)</f>
        <v>3</v>
      </c>
      <c r="E616" t="s">
        <v>177</v>
      </c>
      <c r="F616" t="s">
        <v>226</v>
      </c>
      <c r="G616" t="s">
        <v>227</v>
      </c>
      <c r="H616" t="str">
        <f>درخواست[[#This Row],[استان]]&amp;"/"&amp;درخواست[[#This Row],[شهر]]&amp;"/"&amp;درخواست[[#This Row],[مدرسه]]</f>
        <v>لرستان/بروجرد/مرکز تخصصی محدثه</v>
      </c>
      <c r="I616" t="s">
        <v>228</v>
      </c>
      <c r="J616">
        <v>9168630160</v>
      </c>
      <c r="K616">
        <v>6642311603</v>
      </c>
      <c r="L616" s="24" t="s">
        <v>2199</v>
      </c>
      <c r="M616" t="s">
        <v>119</v>
      </c>
      <c r="N616" t="str">
        <f>VLOOKUP(درخواست[[#This Row],[کدکتاب]],کتاب[#All],4,FALSE)</f>
        <v>سایر</v>
      </c>
      <c r="O616">
        <f>VLOOKUP(درخواست[[#This Row],[کدکتاب]],کتاب[#All],3,FALSE)</f>
        <v>400000</v>
      </c>
      <c r="P616">
        <f>IF(درخواست[[#This Row],[ناشر]]="هاجر",VLOOKUP(درخواست[[#This Row],[استان]],تخفیف[#All],3,FALSE),VLOOKUP(درخواست[[#This Row],[استان]],تخفیف[#All],4,FALSE))</f>
        <v>0.35</v>
      </c>
      <c r="Q616">
        <f>درخواست[[#This Row],[پشت جلد]]*(1-درخواست[[#This Row],[تخفیف]])</f>
        <v>260000</v>
      </c>
      <c r="R616">
        <v>16</v>
      </c>
    </row>
    <row r="617" spans="1:18" x14ac:dyDescent="0.25">
      <c r="A617" s="24" t="s">
        <v>1157</v>
      </c>
      <c r="B617" t="s">
        <v>225</v>
      </c>
      <c r="C617">
        <v>2230301145</v>
      </c>
      <c r="D617" s="21" t="str">
        <f>MID(درخواست[[#This Row],[کدمدرسه]],1,1)</f>
        <v>3</v>
      </c>
      <c r="E617" t="s">
        <v>177</v>
      </c>
      <c r="F617" t="s">
        <v>226</v>
      </c>
      <c r="G617" t="s">
        <v>227</v>
      </c>
      <c r="H617" t="str">
        <f>درخواست[[#This Row],[استان]]&amp;"/"&amp;درخواست[[#This Row],[شهر]]&amp;"/"&amp;درخواست[[#This Row],[مدرسه]]</f>
        <v>لرستان/بروجرد/مرکز تخصصی محدثه</v>
      </c>
      <c r="I617" t="s">
        <v>228</v>
      </c>
      <c r="J617">
        <v>9168630160</v>
      </c>
      <c r="K617">
        <v>6642311603</v>
      </c>
      <c r="L617" s="24" t="s">
        <v>2204</v>
      </c>
      <c r="M617" t="s">
        <v>124</v>
      </c>
      <c r="N617" t="str">
        <f>VLOOKUP(درخواست[[#This Row],[کدکتاب]],کتاب[#All],4,FALSE)</f>
        <v>سایر</v>
      </c>
      <c r="O617">
        <f>VLOOKUP(درخواست[[#This Row],[کدکتاب]],کتاب[#All],3,FALSE)</f>
        <v>490000</v>
      </c>
      <c r="P617">
        <f>IF(درخواست[[#This Row],[ناشر]]="هاجر",VLOOKUP(درخواست[[#This Row],[استان]],تخفیف[#All],3,FALSE),VLOOKUP(درخواست[[#This Row],[استان]],تخفیف[#All],4,FALSE))</f>
        <v>0.35</v>
      </c>
      <c r="Q617">
        <f>درخواست[[#This Row],[پشت جلد]]*(1-درخواست[[#This Row],[تخفیف]])</f>
        <v>318500</v>
      </c>
      <c r="R617">
        <v>16</v>
      </c>
    </row>
    <row r="618" spans="1:18" x14ac:dyDescent="0.25">
      <c r="A618" s="24" t="s">
        <v>1158</v>
      </c>
      <c r="B618" t="s">
        <v>229</v>
      </c>
      <c r="C618">
        <v>3180504121</v>
      </c>
      <c r="D618" s="21" t="str">
        <f>MID(درخواست[[#This Row],[کدمدرسه]],1,1)</f>
        <v>3</v>
      </c>
      <c r="E618" t="s">
        <v>207</v>
      </c>
      <c r="F618" t="s">
        <v>230</v>
      </c>
      <c r="G618" t="s">
        <v>231</v>
      </c>
      <c r="H618" t="str">
        <f>درخواست[[#This Row],[استان]]&amp;"/"&amp;درخواست[[#This Row],[شهر]]&amp;"/"&amp;درخواست[[#This Row],[مدرسه]]</f>
        <v>کرمان/رفسنجان/مرکز تخصصی تفسیر و علوم قرآنی زینب کبری(علیهاالسلام)</v>
      </c>
      <c r="I618" t="s">
        <v>232</v>
      </c>
      <c r="J618">
        <v>9132907513</v>
      </c>
      <c r="K618">
        <v>3434257400</v>
      </c>
      <c r="L618" s="24" t="s">
        <v>2117</v>
      </c>
      <c r="M618" t="s">
        <v>33</v>
      </c>
      <c r="N618" t="str">
        <f>VLOOKUP(درخواست[[#This Row],[کدکتاب]],کتاب[#All],4,FALSE)</f>
        <v>سایر</v>
      </c>
      <c r="O618">
        <f>VLOOKUP(درخواست[[#This Row],[کدکتاب]],کتاب[#All],3,FALSE)</f>
        <v>220000</v>
      </c>
      <c r="P618">
        <f>IF(درخواست[[#This Row],[ناشر]]="هاجر",VLOOKUP(درخواست[[#This Row],[استان]],تخفیف[#All],3,FALSE),VLOOKUP(درخواست[[#This Row],[استان]],تخفیف[#All],4,FALSE))</f>
        <v>0.3</v>
      </c>
      <c r="Q618">
        <f>درخواست[[#This Row],[پشت جلد]]*(1-درخواست[[#This Row],[تخفیف]])</f>
        <v>154000</v>
      </c>
      <c r="R618">
        <v>1</v>
      </c>
    </row>
    <row r="619" spans="1:18" x14ac:dyDescent="0.25">
      <c r="A619" s="24" t="s">
        <v>1159</v>
      </c>
      <c r="B619" t="s">
        <v>229</v>
      </c>
      <c r="C619">
        <v>3180504121</v>
      </c>
      <c r="D619" s="21" t="str">
        <f>MID(درخواست[[#This Row],[کدمدرسه]],1,1)</f>
        <v>3</v>
      </c>
      <c r="E619" t="s">
        <v>207</v>
      </c>
      <c r="F619" t="s">
        <v>230</v>
      </c>
      <c r="G619" t="s">
        <v>231</v>
      </c>
      <c r="H619" t="str">
        <f>درخواست[[#This Row],[استان]]&amp;"/"&amp;درخواست[[#This Row],[شهر]]&amp;"/"&amp;درخواست[[#This Row],[مدرسه]]</f>
        <v>کرمان/رفسنجان/مرکز تخصصی تفسیر و علوم قرآنی زینب کبری(علیهاالسلام)</v>
      </c>
      <c r="I619" t="s">
        <v>232</v>
      </c>
      <c r="J619">
        <v>9132907513</v>
      </c>
      <c r="K619">
        <v>3434257400</v>
      </c>
      <c r="L619" s="24" t="s">
        <v>2145</v>
      </c>
      <c r="M619" t="s">
        <v>64</v>
      </c>
      <c r="N619" t="str">
        <f>VLOOKUP(درخواست[[#This Row],[کدکتاب]],کتاب[#All],4,FALSE)</f>
        <v>سایر</v>
      </c>
      <c r="O619">
        <f>VLOOKUP(درخواست[[#This Row],[کدکتاب]],کتاب[#All],3,FALSE)</f>
        <v>620000</v>
      </c>
      <c r="P619">
        <f>IF(درخواست[[#This Row],[ناشر]]="هاجر",VLOOKUP(درخواست[[#This Row],[استان]],تخفیف[#All],3,FALSE),VLOOKUP(درخواست[[#This Row],[استان]],تخفیف[#All],4,FALSE))</f>
        <v>0.3</v>
      </c>
      <c r="Q619">
        <f>درخواست[[#This Row],[پشت جلد]]*(1-درخواست[[#This Row],[تخفیف]])</f>
        <v>434000</v>
      </c>
      <c r="R619">
        <v>6</v>
      </c>
    </row>
    <row r="620" spans="1:18" x14ac:dyDescent="0.25">
      <c r="A620" s="24" t="s">
        <v>1160</v>
      </c>
      <c r="B620" t="s">
        <v>229</v>
      </c>
      <c r="C620">
        <v>3180504121</v>
      </c>
      <c r="D620" s="21" t="str">
        <f>MID(درخواست[[#This Row],[کدمدرسه]],1,1)</f>
        <v>3</v>
      </c>
      <c r="E620" t="s">
        <v>207</v>
      </c>
      <c r="F620" t="s">
        <v>230</v>
      </c>
      <c r="G620" t="s">
        <v>231</v>
      </c>
      <c r="H620" t="str">
        <f>درخواست[[#This Row],[استان]]&amp;"/"&amp;درخواست[[#This Row],[شهر]]&amp;"/"&amp;درخواست[[#This Row],[مدرسه]]</f>
        <v>کرمان/رفسنجان/مرکز تخصصی تفسیر و علوم قرآنی زینب کبری(علیهاالسلام)</v>
      </c>
      <c r="I620" t="s">
        <v>232</v>
      </c>
      <c r="J620">
        <v>9132907513</v>
      </c>
      <c r="K620">
        <v>3434257400</v>
      </c>
      <c r="L620" s="24" t="s">
        <v>2155</v>
      </c>
      <c r="M620" t="s">
        <v>76</v>
      </c>
      <c r="N620" t="str">
        <f>VLOOKUP(درخواست[[#This Row],[کدکتاب]],کتاب[#All],4,FALSE)</f>
        <v>هاجر</v>
      </c>
      <c r="O620">
        <f>VLOOKUP(درخواست[[#This Row],[کدکتاب]],کتاب[#All],3,FALSE)</f>
        <v>360000</v>
      </c>
      <c r="P620">
        <f>IF(درخواست[[#This Row],[ناشر]]="هاجر",VLOOKUP(درخواست[[#This Row],[استان]],تخفیف[#All],3,FALSE),VLOOKUP(درخواست[[#This Row],[استان]],تخفیف[#All],4,FALSE))</f>
        <v>0.5</v>
      </c>
      <c r="Q620">
        <f>درخواست[[#This Row],[پشت جلد]]*(1-درخواست[[#This Row],[تخفیف]])</f>
        <v>180000</v>
      </c>
      <c r="R620">
        <v>6</v>
      </c>
    </row>
    <row r="621" spans="1:18" x14ac:dyDescent="0.25">
      <c r="A621" s="24" t="s">
        <v>1161</v>
      </c>
      <c r="B621" t="s">
        <v>229</v>
      </c>
      <c r="C621">
        <v>3180504121</v>
      </c>
      <c r="D621" s="21" t="str">
        <f>MID(درخواست[[#This Row],[کدمدرسه]],1,1)</f>
        <v>3</v>
      </c>
      <c r="E621" t="s">
        <v>207</v>
      </c>
      <c r="F621" t="s">
        <v>230</v>
      </c>
      <c r="G621" t="s">
        <v>231</v>
      </c>
      <c r="H621" t="str">
        <f>درخواست[[#This Row],[استان]]&amp;"/"&amp;درخواست[[#This Row],[شهر]]&amp;"/"&amp;درخواست[[#This Row],[مدرسه]]</f>
        <v>کرمان/رفسنجان/مرکز تخصصی تفسیر و علوم قرآنی زینب کبری(علیهاالسلام)</v>
      </c>
      <c r="I621" t="s">
        <v>232</v>
      </c>
      <c r="J621">
        <v>9132907513</v>
      </c>
      <c r="K621">
        <v>3434257400</v>
      </c>
      <c r="L621" s="24" t="s">
        <v>2159</v>
      </c>
      <c r="M621" t="s">
        <v>78</v>
      </c>
      <c r="N621" t="str">
        <f>VLOOKUP(درخواست[[#This Row],[کدکتاب]],کتاب[#All],4,FALSE)</f>
        <v>هاجر</v>
      </c>
      <c r="O621">
        <f>VLOOKUP(درخواست[[#This Row],[کدکتاب]],کتاب[#All],3,FALSE)</f>
        <v>490000</v>
      </c>
      <c r="P621">
        <f>IF(درخواست[[#This Row],[ناشر]]="هاجر",VLOOKUP(درخواست[[#This Row],[استان]],تخفیف[#All],3,FALSE),VLOOKUP(درخواست[[#This Row],[استان]],تخفیف[#All],4,FALSE))</f>
        <v>0.5</v>
      </c>
      <c r="Q621">
        <f>درخواست[[#This Row],[پشت جلد]]*(1-درخواست[[#This Row],[تخفیف]])</f>
        <v>245000</v>
      </c>
      <c r="R621">
        <v>1</v>
      </c>
    </row>
    <row r="622" spans="1:18" x14ac:dyDescent="0.25">
      <c r="A622" s="24" t="s">
        <v>1162</v>
      </c>
      <c r="B622" t="s">
        <v>229</v>
      </c>
      <c r="C622">
        <v>3180504121</v>
      </c>
      <c r="D622" s="21" t="str">
        <f>MID(درخواست[[#This Row],[کدمدرسه]],1,1)</f>
        <v>3</v>
      </c>
      <c r="E622" t="s">
        <v>207</v>
      </c>
      <c r="F622" t="s">
        <v>230</v>
      </c>
      <c r="G622" t="s">
        <v>231</v>
      </c>
      <c r="H622" t="str">
        <f>درخواست[[#This Row],[استان]]&amp;"/"&amp;درخواست[[#This Row],[شهر]]&amp;"/"&amp;درخواست[[#This Row],[مدرسه]]</f>
        <v>کرمان/رفسنجان/مرکز تخصصی تفسیر و علوم قرآنی زینب کبری(علیهاالسلام)</v>
      </c>
      <c r="I622" t="s">
        <v>232</v>
      </c>
      <c r="J622">
        <v>9132907513</v>
      </c>
      <c r="K622">
        <v>3434257400</v>
      </c>
      <c r="L622" s="24" t="s">
        <v>2165</v>
      </c>
      <c r="M622" t="s">
        <v>81</v>
      </c>
      <c r="N622" t="str">
        <f>VLOOKUP(درخواست[[#This Row],[کدکتاب]],کتاب[#All],4,FALSE)</f>
        <v>سایر</v>
      </c>
      <c r="O622">
        <f>VLOOKUP(درخواست[[#This Row],[کدکتاب]],کتاب[#All],3,FALSE)</f>
        <v>235000</v>
      </c>
      <c r="P622">
        <f>IF(درخواست[[#This Row],[ناشر]]="هاجر",VLOOKUP(درخواست[[#This Row],[استان]],تخفیف[#All],3,FALSE),VLOOKUP(درخواست[[#This Row],[استان]],تخفیف[#All],4,FALSE))</f>
        <v>0.3</v>
      </c>
      <c r="Q622">
        <f>درخواست[[#This Row],[پشت جلد]]*(1-درخواست[[#This Row],[تخفیف]])</f>
        <v>164500</v>
      </c>
      <c r="R622">
        <v>3</v>
      </c>
    </row>
    <row r="623" spans="1:18" x14ac:dyDescent="0.25">
      <c r="A623" s="24" t="s">
        <v>1163</v>
      </c>
      <c r="B623" t="s">
        <v>229</v>
      </c>
      <c r="C623">
        <v>3180504121</v>
      </c>
      <c r="D623" s="21" t="str">
        <f>MID(درخواست[[#This Row],[کدمدرسه]],1,1)</f>
        <v>3</v>
      </c>
      <c r="E623" t="s">
        <v>207</v>
      </c>
      <c r="F623" t="s">
        <v>230</v>
      </c>
      <c r="G623" t="s">
        <v>231</v>
      </c>
      <c r="H623" t="str">
        <f>درخواست[[#This Row],[استان]]&amp;"/"&amp;درخواست[[#This Row],[شهر]]&amp;"/"&amp;درخواست[[#This Row],[مدرسه]]</f>
        <v>کرمان/رفسنجان/مرکز تخصصی تفسیر و علوم قرآنی زینب کبری(علیهاالسلام)</v>
      </c>
      <c r="I623" t="s">
        <v>232</v>
      </c>
      <c r="J623">
        <v>9132907513</v>
      </c>
      <c r="K623">
        <v>3434257400</v>
      </c>
      <c r="L623" s="24" t="s">
        <v>2179</v>
      </c>
      <c r="M623" t="s">
        <v>97</v>
      </c>
      <c r="N623" t="str">
        <f>VLOOKUP(درخواست[[#This Row],[کدکتاب]],کتاب[#All],4,FALSE)</f>
        <v>هاجر</v>
      </c>
      <c r="O623">
        <f>VLOOKUP(درخواست[[#This Row],[کدکتاب]],کتاب[#All],3,FALSE)</f>
        <v>420000</v>
      </c>
      <c r="P623">
        <f>IF(درخواست[[#This Row],[ناشر]]="هاجر",VLOOKUP(درخواست[[#This Row],[استان]],تخفیف[#All],3,FALSE),VLOOKUP(درخواست[[#This Row],[استان]],تخفیف[#All],4,FALSE))</f>
        <v>0.5</v>
      </c>
      <c r="Q623">
        <f>درخواست[[#This Row],[پشت جلد]]*(1-درخواست[[#This Row],[تخفیف]])</f>
        <v>210000</v>
      </c>
      <c r="R623">
        <v>1</v>
      </c>
    </row>
    <row r="624" spans="1:18" x14ac:dyDescent="0.25">
      <c r="A624" s="24" t="s">
        <v>1164</v>
      </c>
      <c r="B624" t="s">
        <v>229</v>
      </c>
      <c r="C624">
        <v>3180504121</v>
      </c>
      <c r="D624" s="21" t="str">
        <f>MID(درخواست[[#This Row],[کدمدرسه]],1,1)</f>
        <v>3</v>
      </c>
      <c r="E624" t="s">
        <v>207</v>
      </c>
      <c r="F624" t="s">
        <v>230</v>
      </c>
      <c r="G624" t="s">
        <v>231</v>
      </c>
      <c r="H624" t="str">
        <f>درخواست[[#This Row],[استان]]&amp;"/"&amp;درخواست[[#This Row],[شهر]]&amp;"/"&amp;درخواست[[#This Row],[مدرسه]]</f>
        <v>کرمان/رفسنجان/مرکز تخصصی تفسیر و علوم قرآنی زینب کبری(علیهاالسلام)</v>
      </c>
      <c r="I624" t="s">
        <v>232</v>
      </c>
      <c r="J624">
        <v>9132907513</v>
      </c>
      <c r="K624">
        <v>3434257400</v>
      </c>
      <c r="L624" s="24" t="s">
        <v>2193</v>
      </c>
      <c r="M624" t="s">
        <v>111</v>
      </c>
      <c r="N624" t="str">
        <f>VLOOKUP(درخواست[[#This Row],[کدکتاب]],کتاب[#All],4,FALSE)</f>
        <v>سایر</v>
      </c>
      <c r="O624">
        <f>VLOOKUP(درخواست[[#This Row],[کدکتاب]],کتاب[#All],3,FALSE)</f>
        <v>880000</v>
      </c>
      <c r="P624">
        <f>IF(درخواست[[#This Row],[ناشر]]="هاجر",VLOOKUP(درخواست[[#This Row],[استان]],تخفیف[#All],3,FALSE),VLOOKUP(درخواست[[#This Row],[استان]],تخفیف[#All],4,FALSE))</f>
        <v>0.3</v>
      </c>
      <c r="Q624">
        <f>درخواست[[#This Row],[پشت جلد]]*(1-درخواست[[#This Row],[تخفیف]])</f>
        <v>616000</v>
      </c>
      <c r="R624">
        <v>1</v>
      </c>
    </row>
    <row r="625" spans="1:18" x14ac:dyDescent="0.25">
      <c r="A625" s="24" t="s">
        <v>1165</v>
      </c>
      <c r="B625" t="s">
        <v>229</v>
      </c>
      <c r="C625">
        <v>3180504121</v>
      </c>
      <c r="D625" s="21" t="str">
        <f>MID(درخواست[[#This Row],[کدمدرسه]],1,1)</f>
        <v>3</v>
      </c>
      <c r="E625" t="s">
        <v>207</v>
      </c>
      <c r="F625" t="s">
        <v>230</v>
      </c>
      <c r="G625" t="s">
        <v>231</v>
      </c>
      <c r="H625" t="str">
        <f>درخواست[[#This Row],[استان]]&amp;"/"&amp;درخواست[[#This Row],[شهر]]&amp;"/"&amp;درخواست[[#This Row],[مدرسه]]</f>
        <v>کرمان/رفسنجان/مرکز تخصصی تفسیر و علوم قرآنی زینب کبری(علیهاالسلام)</v>
      </c>
      <c r="I625" t="s">
        <v>232</v>
      </c>
      <c r="J625">
        <v>9132907513</v>
      </c>
      <c r="K625">
        <v>3434257400</v>
      </c>
      <c r="L625" s="24" t="s">
        <v>2196</v>
      </c>
      <c r="M625" t="s">
        <v>116</v>
      </c>
      <c r="N625" t="str">
        <f>VLOOKUP(درخواست[[#This Row],[کدکتاب]],کتاب[#All],4,FALSE)</f>
        <v>سایر</v>
      </c>
      <c r="O625">
        <f>VLOOKUP(درخواست[[#This Row],[کدکتاب]],کتاب[#All],3,FALSE)</f>
        <v>290000</v>
      </c>
      <c r="P625">
        <f>IF(درخواست[[#This Row],[ناشر]]="هاجر",VLOOKUP(درخواست[[#This Row],[استان]],تخفیف[#All],3,FALSE),VLOOKUP(درخواست[[#This Row],[استان]],تخفیف[#All],4,FALSE))</f>
        <v>0.3</v>
      </c>
      <c r="Q625">
        <f>درخواست[[#This Row],[پشت جلد]]*(1-درخواست[[#This Row],[تخفیف]])</f>
        <v>203000</v>
      </c>
      <c r="R625">
        <v>4</v>
      </c>
    </row>
    <row r="626" spans="1:18" x14ac:dyDescent="0.25">
      <c r="A626" s="24" t="s">
        <v>1166</v>
      </c>
      <c r="B626" t="s">
        <v>229</v>
      </c>
      <c r="C626">
        <v>3180504121</v>
      </c>
      <c r="D626" s="21" t="str">
        <f>MID(درخواست[[#This Row],[کدمدرسه]],1,1)</f>
        <v>3</v>
      </c>
      <c r="E626" t="s">
        <v>207</v>
      </c>
      <c r="F626" t="s">
        <v>230</v>
      </c>
      <c r="G626" t="s">
        <v>231</v>
      </c>
      <c r="H626" t="str">
        <f>درخواست[[#This Row],[استان]]&amp;"/"&amp;درخواست[[#This Row],[شهر]]&amp;"/"&amp;درخواست[[#This Row],[مدرسه]]</f>
        <v>کرمان/رفسنجان/مرکز تخصصی تفسیر و علوم قرآنی زینب کبری(علیهاالسلام)</v>
      </c>
      <c r="I626" t="s">
        <v>232</v>
      </c>
      <c r="J626">
        <v>9132907513</v>
      </c>
      <c r="K626">
        <v>3434257400</v>
      </c>
      <c r="L626" s="24" t="s">
        <v>2201</v>
      </c>
      <c r="M626" t="s">
        <v>121</v>
      </c>
      <c r="N626" t="str">
        <f>VLOOKUP(درخواست[[#This Row],[کدکتاب]],کتاب[#All],4,FALSE)</f>
        <v>هاجر</v>
      </c>
      <c r="O626">
        <f>VLOOKUP(درخواست[[#This Row],[کدکتاب]],کتاب[#All],3,FALSE)</f>
        <v>350000</v>
      </c>
      <c r="P626">
        <f>IF(درخواست[[#This Row],[ناشر]]="هاجر",VLOOKUP(درخواست[[#This Row],[استان]],تخفیف[#All],3,FALSE),VLOOKUP(درخواست[[#This Row],[استان]],تخفیف[#All],4,FALSE))</f>
        <v>0.5</v>
      </c>
      <c r="Q626">
        <f>درخواست[[#This Row],[پشت جلد]]*(1-درخواست[[#This Row],[تخفیف]])</f>
        <v>175000</v>
      </c>
      <c r="R626">
        <v>6</v>
      </c>
    </row>
    <row r="627" spans="1:18" x14ac:dyDescent="0.25">
      <c r="A627" s="24" t="s">
        <v>1167</v>
      </c>
      <c r="B627" t="s">
        <v>229</v>
      </c>
      <c r="C627">
        <v>3180504121</v>
      </c>
      <c r="D627" s="21" t="str">
        <f>MID(درخواست[[#This Row],[کدمدرسه]],1,1)</f>
        <v>3</v>
      </c>
      <c r="E627" t="s">
        <v>207</v>
      </c>
      <c r="F627" t="s">
        <v>230</v>
      </c>
      <c r="G627" t="s">
        <v>231</v>
      </c>
      <c r="H627" t="str">
        <f>درخواست[[#This Row],[استان]]&amp;"/"&amp;درخواست[[#This Row],[شهر]]&amp;"/"&amp;درخواست[[#This Row],[مدرسه]]</f>
        <v>کرمان/رفسنجان/مرکز تخصصی تفسیر و علوم قرآنی زینب کبری(علیهاالسلام)</v>
      </c>
      <c r="I627" t="s">
        <v>232</v>
      </c>
      <c r="J627">
        <v>9132907513</v>
      </c>
      <c r="K627">
        <v>3434257400</v>
      </c>
      <c r="L627" s="24" t="s">
        <v>2202</v>
      </c>
      <c r="M627" t="s">
        <v>122</v>
      </c>
      <c r="N627" t="str">
        <f>VLOOKUP(درخواست[[#This Row],[کدکتاب]],کتاب[#All],4,FALSE)</f>
        <v>سایر</v>
      </c>
      <c r="O627">
        <f>VLOOKUP(درخواست[[#This Row],[کدکتاب]],کتاب[#All],3,FALSE)</f>
        <v>170000</v>
      </c>
      <c r="P627">
        <f>IF(درخواست[[#This Row],[ناشر]]="هاجر",VLOOKUP(درخواست[[#This Row],[استان]],تخفیف[#All],3,FALSE),VLOOKUP(درخواست[[#This Row],[استان]],تخفیف[#All],4,FALSE))</f>
        <v>0.3</v>
      </c>
      <c r="Q627">
        <f>درخواست[[#This Row],[پشت جلد]]*(1-درخواست[[#This Row],[تخفیف]])</f>
        <v>118999.99999999999</v>
      </c>
      <c r="R627">
        <v>4</v>
      </c>
    </row>
    <row r="628" spans="1:18" x14ac:dyDescent="0.25">
      <c r="A628" s="24" t="s">
        <v>1168</v>
      </c>
      <c r="B628" t="s">
        <v>233</v>
      </c>
      <c r="C628">
        <v>3140501153</v>
      </c>
      <c r="D628" s="21" t="str">
        <f>MID(درخواست[[#This Row],[کدمدرسه]],1,1)</f>
        <v>3</v>
      </c>
      <c r="E628" t="s">
        <v>12</v>
      </c>
      <c r="F628" t="s">
        <v>234</v>
      </c>
      <c r="G628" t="s">
        <v>235</v>
      </c>
      <c r="H628" t="str">
        <f>درخواست[[#This Row],[استان]]&amp;"/"&amp;درخواست[[#This Row],[شهر]]&amp;"/"&amp;درخواست[[#This Row],[مدرسه]]</f>
        <v>فارس/جهرم/حضرت نرجس(علیهاالسلام)</v>
      </c>
      <c r="I628" t="s">
        <v>236</v>
      </c>
      <c r="J628">
        <v>9173920238</v>
      </c>
      <c r="K628">
        <v>7154265911</v>
      </c>
      <c r="L628" s="24" t="s">
        <v>2104</v>
      </c>
      <c r="M628" t="s">
        <v>21</v>
      </c>
      <c r="N628" t="str">
        <f>VLOOKUP(درخواست[[#This Row],[کدکتاب]],کتاب[#All],4,FALSE)</f>
        <v>سایر</v>
      </c>
      <c r="O628">
        <f>VLOOKUP(درخواست[[#This Row],[کدکتاب]],کتاب[#All],3,FALSE)</f>
        <v>900000</v>
      </c>
      <c r="P628">
        <f>IF(درخواست[[#This Row],[ناشر]]="هاجر",VLOOKUP(درخواست[[#This Row],[استان]],تخفیف[#All],3,FALSE),VLOOKUP(درخواست[[#This Row],[استان]],تخفیف[#All],4,FALSE))</f>
        <v>0.25</v>
      </c>
      <c r="Q628">
        <f>درخواست[[#This Row],[پشت جلد]]*(1-درخواست[[#This Row],[تخفیف]])</f>
        <v>675000</v>
      </c>
      <c r="R628">
        <v>4</v>
      </c>
    </row>
    <row r="629" spans="1:18" x14ac:dyDescent="0.25">
      <c r="A629" s="24" t="s">
        <v>1169</v>
      </c>
      <c r="B629" t="s">
        <v>233</v>
      </c>
      <c r="C629">
        <v>3140501153</v>
      </c>
      <c r="D629" s="21" t="str">
        <f>MID(درخواست[[#This Row],[کدمدرسه]],1,1)</f>
        <v>3</v>
      </c>
      <c r="E629" t="s">
        <v>12</v>
      </c>
      <c r="F629" t="s">
        <v>234</v>
      </c>
      <c r="G629" t="s">
        <v>235</v>
      </c>
      <c r="H629" t="str">
        <f>درخواست[[#This Row],[استان]]&amp;"/"&amp;درخواست[[#This Row],[شهر]]&amp;"/"&amp;درخواست[[#This Row],[مدرسه]]</f>
        <v>فارس/جهرم/حضرت نرجس(علیهاالسلام)</v>
      </c>
      <c r="I629" t="s">
        <v>236</v>
      </c>
      <c r="J629">
        <v>9173920238</v>
      </c>
      <c r="K629">
        <v>7154265911</v>
      </c>
      <c r="L629" s="24" t="s">
        <v>2109</v>
      </c>
      <c r="M629" t="s">
        <v>26</v>
      </c>
      <c r="N629" t="str">
        <f>VLOOKUP(درخواست[[#This Row],[کدکتاب]],کتاب[#All],4,FALSE)</f>
        <v>سایر</v>
      </c>
      <c r="O629">
        <f>VLOOKUP(درخواست[[#This Row],[کدکتاب]],کتاب[#All],3,FALSE)</f>
        <v>170000</v>
      </c>
      <c r="P629">
        <f>IF(درخواست[[#This Row],[ناشر]]="هاجر",VLOOKUP(درخواست[[#This Row],[استان]],تخفیف[#All],3,FALSE),VLOOKUP(درخواست[[#This Row],[استان]],تخفیف[#All],4,FALSE))</f>
        <v>0.25</v>
      </c>
      <c r="Q629">
        <f>درخواست[[#This Row],[پشت جلد]]*(1-درخواست[[#This Row],[تخفیف]])</f>
        <v>127500</v>
      </c>
      <c r="R629">
        <v>8</v>
      </c>
    </row>
    <row r="630" spans="1:18" x14ac:dyDescent="0.25">
      <c r="A630" s="24" t="s">
        <v>1170</v>
      </c>
      <c r="B630" t="s">
        <v>233</v>
      </c>
      <c r="C630">
        <v>3140501153</v>
      </c>
      <c r="D630" s="21" t="str">
        <f>MID(درخواست[[#This Row],[کدمدرسه]],1,1)</f>
        <v>3</v>
      </c>
      <c r="E630" t="s">
        <v>12</v>
      </c>
      <c r="F630" t="s">
        <v>234</v>
      </c>
      <c r="G630" t="s">
        <v>235</v>
      </c>
      <c r="H630" t="str">
        <f>درخواست[[#This Row],[استان]]&amp;"/"&amp;درخواست[[#This Row],[شهر]]&amp;"/"&amp;درخواست[[#This Row],[مدرسه]]</f>
        <v>فارس/جهرم/حضرت نرجس(علیهاالسلام)</v>
      </c>
      <c r="I630" t="s">
        <v>236</v>
      </c>
      <c r="J630">
        <v>9173920238</v>
      </c>
      <c r="K630">
        <v>7154265911</v>
      </c>
      <c r="L630" s="24" t="s">
        <v>2115</v>
      </c>
      <c r="M630" t="s">
        <v>32</v>
      </c>
      <c r="N630" t="str">
        <f>VLOOKUP(درخواست[[#This Row],[کدکتاب]],کتاب[#All],4,FALSE)</f>
        <v>سایر</v>
      </c>
      <c r="O630">
        <f>VLOOKUP(درخواست[[#This Row],[کدکتاب]],کتاب[#All],3,FALSE)</f>
        <v>250000</v>
      </c>
      <c r="P630">
        <f>IF(درخواست[[#This Row],[ناشر]]="هاجر",VLOOKUP(درخواست[[#This Row],[استان]],تخفیف[#All],3,FALSE),VLOOKUP(درخواست[[#This Row],[استان]],تخفیف[#All],4,FALSE))</f>
        <v>0.25</v>
      </c>
      <c r="Q630">
        <f>درخواست[[#This Row],[پشت جلد]]*(1-درخواست[[#This Row],[تخفیف]])</f>
        <v>187500</v>
      </c>
      <c r="R630">
        <v>5</v>
      </c>
    </row>
    <row r="631" spans="1:18" x14ac:dyDescent="0.25">
      <c r="A631" s="24" t="s">
        <v>1171</v>
      </c>
      <c r="B631" t="s">
        <v>233</v>
      </c>
      <c r="C631">
        <v>3140501153</v>
      </c>
      <c r="D631" s="21" t="str">
        <f>MID(درخواست[[#This Row],[کدمدرسه]],1,1)</f>
        <v>3</v>
      </c>
      <c r="E631" t="s">
        <v>12</v>
      </c>
      <c r="F631" t="s">
        <v>234</v>
      </c>
      <c r="G631" t="s">
        <v>235</v>
      </c>
      <c r="H631" t="str">
        <f>درخواست[[#This Row],[استان]]&amp;"/"&amp;درخواست[[#This Row],[شهر]]&amp;"/"&amp;درخواست[[#This Row],[مدرسه]]</f>
        <v>فارس/جهرم/حضرت نرجس(علیهاالسلام)</v>
      </c>
      <c r="I631" t="s">
        <v>236</v>
      </c>
      <c r="J631">
        <v>9173920238</v>
      </c>
      <c r="K631">
        <v>7154265911</v>
      </c>
      <c r="L631" s="24" t="s">
        <v>2118</v>
      </c>
      <c r="M631" t="s">
        <v>34</v>
      </c>
      <c r="N631" t="str">
        <f>VLOOKUP(درخواست[[#This Row],[کدکتاب]],کتاب[#All],4,FALSE)</f>
        <v>سایر</v>
      </c>
      <c r="O631">
        <f>VLOOKUP(درخواست[[#This Row],[کدکتاب]],کتاب[#All],3,FALSE)</f>
        <v>0</v>
      </c>
      <c r="P631">
        <f>IF(درخواست[[#This Row],[ناشر]]="هاجر",VLOOKUP(درخواست[[#This Row],[استان]],تخفیف[#All],3,FALSE),VLOOKUP(درخواست[[#This Row],[استان]],تخفیف[#All],4,FALSE))</f>
        <v>0.25</v>
      </c>
      <c r="Q631">
        <f>درخواست[[#This Row],[پشت جلد]]*(1-درخواست[[#This Row],[تخفیف]])</f>
        <v>0</v>
      </c>
      <c r="R631">
        <v>9</v>
      </c>
    </row>
    <row r="632" spans="1:18" x14ac:dyDescent="0.25">
      <c r="A632" s="24" t="s">
        <v>1172</v>
      </c>
      <c r="B632" t="s">
        <v>233</v>
      </c>
      <c r="C632">
        <v>3140501153</v>
      </c>
      <c r="D632" s="21" t="str">
        <f>MID(درخواست[[#This Row],[کدمدرسه]],1,1)</f>
        <v>3</v>
      </c>
      <c r="E632" t="s">
        <v>12</v>
      </c>
      <c r="F632" t="s">
        <v>234</v>
      </c>
      <c r="G632" t="s">
        <v>235</v>
      </c>
      <c r="H632" t="str">
        <f>درخواست[[#This Row],[استان]]&amp;"/"&amp;درخواست[[#This Row],[شهر]]&amp;"/"&amp;درخواست[[#This Row],[مدرسه]]</f>
        <v>فارس/جهرم/حضرت نرجس(علیهاالسلام)</v>
      </c>
      <c r="I632" t="s">
        <v>236</v>
      </c>
      <c r="J632">
        <v>9173920238</v>
      </c>
      <c r="K632">
        <v>7154265911</v>
      </c>
      <c r="L632" s="24" t="s">
        <v>2119</v>
      </c>
      <c r="M632" t="s">
        <v>35</v>
      </c>
      <c r="N632" t="str">
        <f>VLOOKUP(درخواست[[#This Row],[کدکتاب]],کتاب[#All],4,FALSE)</f>
        <v>سایر</v>
      </c>
      <c r="O632">
        <f>VLOOKUP(درخواست[[#This Row],[کدکتاب]],کتاب[#All],3,FALSE)</f>
        <v>0</v>
      </c>
      <c r="P632">
        <f>IF(درخواست[[#This Row],[ناشر]]="هاجر",VLOOKUP(درخواست[[#This Row],[استان]],تخفیف[#All],3,FALSE),VLOOKUP(درخواست[[#This Row],[استان]],تخفیف[#All],4,FALSE))</f>
        <v>0.25</v>
      </c>
      <c r="Q632">
        <f>درخواست[[#This Row],[پشت جلد]]*(1-درخواست[[#This Row],[تخفیف]])</f>
        <v>0</v>
      </c>
      <c r="R632">
        <v>9</v>
      </c>
    </row>
    <row r="633" spans="1:18" x14ac:dyDescent="0.25">
      <c r="A633" s="24" t="s">
        <v>1173</v>
      </c>
      <c r="B633" t="s">
        <v>233</v>
      </c>
      <c r="C633">
        <v>3140501153</v>
      </c>
      <c r="D633" s="21" t="str">
        <f>MID(درخواست[[#This Row],[کدمدرسه]],1,1)</f>
        <v>3</v>
      </c>
      <c r="E633" t="s">
        <v>12</v>
      </c>
      <c r="F633" t="s">
        <v>234</v>
      </c>
      <c r="G633" t="s">
        <v>235</v>
      </c>
      <c r="H633" t="str">
        <f>درخواست[[#This Row],[استان]]&amp;"/"&amp;درخواست[[#This Row],[شهر]]&amp;"/"&amp;درخواست[[#This Row],[مدرسه]]</f>
        <v>فارس/جهرم/حضرت نرجس(علیهاالسلام)</v>
      </c>
      <c r="I633" t="s">
        <v>236</v>
      </c>
      <c r="J633">
        <v>9173920238</v>
      </c>
      <c r="K633">
        <v>7154265911</v>
      </c>
      <c r="L633" s="24" t="s">
        <v>2120</v>
      </c>
      <c r="M633" t="s">
        <v>36</v>
      </c>
      <c r="N633" t="str">
        <f>VLOOKUP(درخواست[[#This Row],[کدکتاب]],کتاب[#All],4,FALSE)</f>
        <v>سایر</v>
      </c>
      <c r="O633">
        <f>VLOOKUP(درخواست[[#This Row],[کدکتاب]],کتاب[#All],3,FALSE)</f>
        <v>320000</v>
      </c>
      <c r="P633">
        <f>IF(درخواست[[#This Row],[ناشر]]="هاجر",VLOOKUP(درخواست[[#This Row],[استان]],تخفیف[#All],3,FALSE),VLOOKUP(درخواست[[#This Row],[استان]],تخفیف[#All],4,FALSE))</f>
        <v>0.25</v>
      </c>
      <c r="Q633">
        <f>درخواست[[#This Row],[پشت جلد]]*(1-درخواست[[#This Row],[تخفیف]])</f>
        <v>240000</v>
      </c>
      <c r="R633">
        <v>4</v>
      </c>
    </row>
    <row r="634" spans="1:18" x14ac:dyDescent="0.25">
      <c r="A634" s="24" t="s">
        <v>1174</v>
      </c>
      <c r="B634" t="s">
        <v>233</v>
      </c>
      <c r="C634">
        <v>3140501153</v>
      </c>
      <c r="D634" s="21" t="str">
        <f>MID(درخواست[[#This Row],[کدمدرسه]],1,1)</f>
        <v>3</v>
      </c>
      <c r="E634" t="s">
        <v>12</v>
      </c>
      <c r="F634" t="s">
        <v>234</v>
      </c>
      <c r="G634" t="s">
        <v>235</v>
      </c>
      <c r="H634" t="str">
        <f>درخواست[[#This Row],[استان]]&amp;"/"&amp;درخواست[[#This Row],[شهر]]&amp;"/"&amp;درخواست[[#This Row],[مدرسه]]</f>
        <v>فارس/جهرم/حضرت نرجس(علیهاالسلام)</v>
      </c>
      <c r="I634" t="s">
        <v>236</v>
      </c>
      <c r="J634">
        <v>9173920238</v>
      </c>
      <c r="K634">
        <v>7154265911</v>
      </c>
      <c r="L634" s="24" t="s">
        <v>2151</v>
      </c>
      <c r="M634" t="s">
        <v>38</v>
      </c>
      <c r="N634" t="str">
        <f>VLOOKUP(درخواست[[#This Row],[کدکتاب]],کتاب[#All],4,FALSE)</f>
        <v>سایر</v>
      </c>
      <c r="O634">
        <f>VLOOKUP(درخواست[[#This Row],[کدکتاب]],کتاب[#All],3,FALSE)</f>
        <v>300000</v>
      </c>
      <c r="P634">
        <f>IF(درخواست[[#This Row],[ناشر]]="هاجر",VLOOKUP(درخواست[[#This Row],[استان]],تخفیف[#All],3,FALSE),VLOOKUP(درخواست[[#This Row],[استان]],تخفیف[#All],4,FALSE))</f>
        <v>0.25</v>
      </c>
      <c r="Q634">
        <f>درخواست[[#This Row],[پشت جلد]]*(1-درخواست[[#This Row],[تخفیف]])</f>
        <v>225000</v>
      </c>
      <c r="R634">
        <v>4</v>
      </c>
    </row>
    <row r="635" spans="1:18" x14ac:dyDescent="0.25">
      <c r="A635" s="24" t="s">
        <v>1175</v>
      </c>
      <c r="B635" t="s">
        <v>233</v>
      </c>
      <c r="C635">
        <v>3140501153</v>
      </c>
      <c r="D635" s="21" t="str">
        <f>MID(درخواست[[#This Row],[کدمدرسه]],1,1)</f>
        <v>3</v>
      </c>
      <c r="E635" t="s">
        <v>12</v>
      </c>
      <c r="F635" t="s">
        <v>234</v>
      </c>
      <c r="G635" t="s">
        <v>235</v>
      </c>
      <c r="H635" t="str">
        <f>درخواست[[#This Row],[استان]]&amp;"/"&amp;درخواست[[#This Row],[شهر]]&amp;"/"&amp;درخواست[[#This Row],[مدرسه]]</f>
        <v>فارس/جهرم/حضرت نرجس(علیهاالسلام)</v>
      </c>
      <c r="I635" t="s">
        <v>236</v>
      </c>
      <c r="J635">
        <v>9173920238</v>
      </c>
      <c r="K635">
        <v>7154265911</v>
      </c>
      <c r="L635" s="24" t="s">
        <v>2139</v>
      </c>
      <c r="M635" t="s">
        <v>58</v>
      </c>
      <c r="N635" t="str">
        <f>VLOOKUP(درخواست[[#This Row],[کدکتاب]],کتاب[#All],4,FALSE)</f>
        <v>هاجر</v>
      </c>
      <c r="O635">
        <f>VLOOKUP(درخواست[[#This Row],[کدکتاب]],کتاب[#All],3,FALSE)</f>
        <v>1360000</v>
      </c>
      <c r="P635">
        <f>IF(درخواست[[#This Row],[ناشر]]="هاجر",VLOOKUP(درخواست[[#This Row],[استان]],تخفیف[#All],3,FALSE),VLOOKUP(درخواست[[#This Row],[استان]],تخفیف[#All],4,FALSE))</f>
        <v>0.37</v>
      </c>
      <c r="Q635">
        <f>درخواست[[#This Row],[پشت جلد]]*(1-درخواست[[#This Row],[تخفیف]])</f>
        <v>856800</v>
      </c>
      <c r="R635">
        <v>8</v>
      </c>
    </row>
    <row r="636" spans="1:18" x14ac:dyDescent="0.25">
      <c r="A636" s="24" t="s">
        <v>1176</v>
      </c>
      <c r="B636" t="s">
        <v>233</v>
      </c>
      <c r="C636">
        <v>3140501153</v>
      </c>
      <c r="D636" s="21" t="str">
        <f>MID(درخواست[[#This Row],[کدمدرسه]],1,1)</f>
        <v>3</v>
      </c>
      <c r="E636" t="s">
        <v>12</v>
      </c>
      <c r="F636" t="s">
        <v>234</v>
      </c>
      <c r="G636" t="s">
        <v>235</v>
      </c>
      <c r="H636" t="str">
        <f>درخواست[[#This Row],[استان]]&amp;"/"&amp;درخواست[[#This Row],[شهر]]&amp;"/"&amp;درخواست[[#This Row],[مدرسه]]</f>
        <v>فارس/جهرم/حضرت نرجس(علیهاالسلام)</v>
      </c>
      <c r="I636" t="s">
        <v>236</v>
      </c>
      <c r="J636">
        <v>9173920238</v>
      </c>
      <c r="K636">
        <v>7154265911</v>
      </c>
      <c r="L636" s="24" t="s">
        <v>2162</v>
      </c>
      <c r="M636" t="s">
        <v>72</v>
      </c>
      <c r="N636" t="str">
        <f>VLOOKUP(درخواست[[#This Row],[کدکتاب]],کتاب[#All],4,FALSE)</f>
        <v>سایر</v>
      </c>
      <c r="O636">
        <f>VLOOKUP(درخواست[[#This Row],[کدکتاب]],کتاب[#All],3,FALSE)</f>
        <v>280000</v>
      </c>
      <c r="P636">
        <f>IF(درخواست[[#This Row],[ناشر]]="هاجر",VLOOKUP(درخواست[[#This Row],[استان]],تخفیف[#All],3,FALSE),VLOOKUP(درخواست[[#This Row],[استان]],تخفیف[#All],4,FALSE))</f>
        <v>0.25</v>
      </c>
      <c r="Q636">
        <f>درخواست[[#This Row],[پشت جلد]]*(1-درخواست[[#This Row],[تخفیف]])</f>
        <v>210000</v>
      </c>
      <c r="R636">
        <v>4</v>
      </c>
    </row>
    <row r="637" spans="1:18" x14ac:dyDescent="0.25">
      <c r="A637" s="24" t="s">
        <v>1177</v>
      </c>
      <c r="B637" t="s">
        <v>233</v>
      </c>
      <c r="C637">
        <v>3140501153</v>
      </c>
      <c r="D637" s="21" t="str">
        <f>MID(درخواست[[#This Row],[کدمدرسه]],1,1)</f>
        <v>3</v>
      </c>
      <c r="E637" t="s">
        <v>12</v>
      </c>
      <c r="F637" t="s">
        <v>234</v>
      </c>
      <c r="G637" t="s">
        <v>235</v>
      </c>
      <c r="H637" t="str">
        <f>درخواست[[#This Row],[استان]]&amp;"/"&amp;درخواست[[#This Row],[شهر]]&amp;"/"&amp;درخواست[[#This Row],[مدرسه]]</f>
        <v>فارس/جهرم/حضرت نرجس(علیهاالسلام)</v>
      </c>
      <c r="I637" t="s">
        <v>236</v>
      </c>
      <c r="J637">
        <v>9173920238</v>
      </c>
      <c r="K637">
        <v>7154265911</v>
      </c>
      <c r="L637" s="24" t="s">
        <v>2156</v>
      </c>
      <c r="M637" t="s">
        <v>75</v>
      </c>
      <c r="N637" t="str">
        <f>VLOOKUP(درخواست[[#This Row],[کدکتاب]],کتاب[#All],4,FALSE)</f>
        <v>هاجر</v>
      </c>
      <c r="O637">
        <f>VLOOKUP(درخواست[[#This Row],[کدکتاب]],کتاب[#All],3,FALSE)</f>
        <v>500000</v>
      </c>
      <c r="P637">
        <f>IF(درخواست[[#This Row],[ناشر]]="هاجر",VLOOKUP(درخواست[[#This Row],[استان]],تخفیف[#All],3,FALSE),VLOOKUP(درخواست[[#This Row],[استان]],تخفیف[#All],4,FALSE))</f>
        <v>0.37</v>
      </c>
      <c r="Q637">
        <f>درخواست[[#This Row],[پشت جلد]]*(1-درخواست[[#This Row],[تخفیف]])</f>
        <v>315000</v>
      </c>
      <c r="R637">
        <v>4</v>
      </c>
    </row>
    <row r="638" spans="1:18" x14ac:dyDescent="0.25">
      <c r="A638" s="24" t="s">
        <v>1178</v>
      </c>
      <c r="B638" t="s">
        <v>233</v>
      </c>
      <c r="C638">
        <v>3140501153</v>
      </c>
      <c r="D638" s="21" t="str">
        <f>MID(درخواست[[#This Row],[کدمدرسه]],1,1)</f>
        <v>3</v>
      </c>
      <c r="E638" t="s">
        <v>12</v>
      </c>
      <c r="F638" t="s">
        <v>234</v>
      </c>
      <c r="G638" t="s">
        <v>235</v>
      </c>
      <c r="H638" t="str">
        <f>درخواست[[#This Row],[استان]]&amp;"/"&amp;درخواست[[#This Row],[شهر]]&amp;"/"&amp;درخواست[[#This Row],[مدرسه]]</f>
        <v>فارس/جهرم/حضرت نرجس(علیهاالسلام)</v>
      </c>
      <c r="I638" t="s">
        <v>236</v>
      </c>
      <c r="J638">
        <v>9173920238</v>
      </c>
      <c r="K638">
        <v>7154265911</v>
      </c>
      <c r="L638" s="24" t="s">
        <v>2159</v>
      </c>
      <c r="M638" t="s">
        <v>78</v>
      </c>
      <c r="N638" t="str">
        <f>VLOOKUP(درخواست[[#This Row],[کدکتاب]],کتاب[#All],4,FALSE)</f>
        <v>هاجر</v>
      </c>
      <c r="O638">
        <f>VLOOKUP(درخواست[[#This Row],[کدکتاب]],کتاب[#All],3,FALSE)</f>
        <v>490000</v>
      </c>
      <c r="P638">
        <f>IF(درخواست[[#This Row],[ناشر]]="هاجر",VLOOKUP(درخواست[[#This Row],[استان]],تخفیف[#All],3,FALSE),VLOOKUP(درخواست[[#This Row],[استان]],تخفیف[#All],4,FALSE))</f>
        <v>0.37</v>
      </c>
      <c r="Q638">
        <f>درخواست[[#This Row],[پشت جلد]]*(1-درخواست[[#This Row],[تخفیف]])</f>
        <v>308700</v>
      </c>
      <c r="R638">
        <v>8</v>
      </c>
    </row>
    <row r="639" spans="1:18" x14ac:dyDescent="0.25">
      <c r="A639" s="24" t="s">
        <v>1179</v>
      </c>
      <c r="B639" t="s">
        <v>233</v>
      </c>
      <c r="C639">
        <v>3140501153</v>
      </c>
      <c r="D639" s="21" t="str">
        <f>MID(درخواست[[#This Row],[کدمدرسه]],1,1)</f>
        <v>3</v>
      </c>
      <c r="E639" t="s">
        <v>12</v>
      </c>
      <c r="F639" t="s">
        <v>234</v>
      </c>
      <c r="G639" t="s">
        <v>235</v>
      </c>
      <c r="H639" t="str">
        <f>درخواست[[#This Row],[استان]]&amp;"/"&amp;درخواست[[#This Row],[شهر]]&amp;"/"&amp;درخواست[[#This Row],[مدرسه]]</f>
        <v>فارس/جهرم/حضرت نرجس(علیهاالسلام)</v>
      </c>
      <c r="I639" t="s">
        <v>236</v>
      </c>
      <c r="J639">
        <v>9173920238</v>
      </c>
      <c r="K639">
        <v>7154265911</v>
      </c>
      <c r="L639" s="24" t="s">
        <v>2181</v>
      </c>
      <c r="M639" t="s">
        <v>99</v>
      </c>
      <c r="N639" t="str">
        <f>VLOOKUP(درخواست[[#This Row],[کدکتاب]],کتاب[#All],4,FALSE)</f>
        <v>سایر</v>
      </c>
      <c r="O639">
        <f>VLOOKUP(درخواست[[#This Row],[کدکتاب]],کتاب[#All],3,FALSE)</f>
        <v>360000</v>
      </c>
      <c r="P639">
        <f>IF(درخواست[[#This Row],[ناشر]]="هاجر",VLOOKUP(درخواست[[#This Row],[استان]],تخفیف[#All],3,FALSE),VLOOKUP(درخواست[[#This Row],[استان]],تخفیف[#All],4,FALSE))</f>
        <v>0.25</v>
      </c>
      <c r="Q639">
        <f>درخواست[[#This Row],[پشت جلد]]*(1-درخواست[[#This Row],[تخفیف]])</f>
        <v>270000</v>
      </c>
      <c r="R639">
        <v>9</v>
      </c>
    </row>
    <row r="640" spans="1:18" x14ac:dyDescent="0.25">
      <c r="A640" s="24" t="s">
        <v>1180</v>
      </c>
      <c r="B640" t="s">
        <v>233</v>
      </c>
      <c r="C640">
        <v>3140501153</v>
      </c>
      <c r="D640" s="21" t="str">
        <f>MID(درخواست[[#This Row],[کدمدرسه]],1,1)</f>
        <v>3</v>
      </c>
      <c r="E640" t="s">
        <v>12</v>
      </c>
      <c r="F640" t="s">
        <v>234</v>
      </c>
      <c r="G640" t="s">
        <v>235</v>
      </c>
      <c r="H640" t="str">
        <f>درخواست[[#This Row],[استان]]&amp;"/"&amp;درخواست[[#This Row],[شهر]]&amp;"/"&amp;درخواست[[#This Row],[مدرسه]]</f>
        <v>فارس/جهرم/حضرت نرجس(علیهاالسلام)</v>
      </c>
      <c r="I640" t="s">
        <v>236</v>
      </c>
      <c r="J640">
        <v>9173920238</v>
      </c>
      <c r="K640">
        <v>7154265911</v>
      </c>
      <c r="L640" s="24" t="s">
        <v>2189</v>
      </c>
      <c r="M640" t="s">
        <v>107</v>
      </c>
      <c r="N640" t="str">
        <f>VLOOKUP(درخواست[[#This Row],[کدکتاب]],کتاب[#All],4,FALSE)</f>
        <v>سایر</v>
      </c>
      <c r="O640">
        <f>VLOOKUP(درخواست[[#This Row],[کدکتاب]],کتاب[#All],3,FALSE)</f>
        <v>510000</v>
      </c>
      <c r="P640">
        <f>IF(درخواست[[#This Row],[ناشر]]="هاجر",VLOOKUP(درخواست[[#This Row],[استان]],تخفیف[#All],3,FALSE),VLOOKUP(درخواست[[#This Row],[استان]],تخفیف[#All],4,FALSE))</f>
        <v>0.25</v>
      </c>
      <c r="Q640">
        <f>درخواست[[#This Row],[پشت جلد]]*(1-درخواست[[#This Row],[تخفیف]])</f>
        <v>382500</v>
      </c>
      <c r="R640">
        <v>2</v>
      </c>
    </row>
    <row r="641" spans="1:18" x14ac:dyDescent="0.25">
      <c r="A641" s="24" t="s">
        <v>1181</v>
      </c>
      <c r="B641" t="s">
        <v>233</v>
      </c>
      <c r="C641">
        <v>3140501153</v>
      </c>
      <c r="D641" s="21" t="str">
        <f>MID(درخواست[[#This Row],[کدمدرسه]],1,1)</f>
        <v>3</v>
      </c>
      <c r="E641" t="s">
        <v>12</v>
      </c>
      <c r="F641" t="s">
        <v>234</v>
      </c>
      <c r="G641" t="s">
        <v>235</v>
      </c>
      <c r="H641" t="str">
        <f>درخواست[[#This Row],[استان]]&amp;"/"&amp;درخواست[[#This Row],[شهر]]&amp;"/"&amp;درخواست[[#This Row],[مدرسه]]</f>
        <v>فارس/جهرم/حضرت نرجس(علیهاالسلام)</v>
      </c>
      <c r="I641" t="s">
        <v>236</v>
      </c>
      <c r="J641">
        <v>9173920238</v>
      </c>
      <c r="K641">
        <v>7154265911</v>
      </c>
      <c r="L641" s="24" t="s">
        <v>2194</v>
      </c>
      <c r="M641" t="s">
        <v>114</v>
      </c>
      <c r="N641" t="str">
        <f>VLOOKUP(درخواست[[#This Row],[کدکتاب]],کتاب[#All],4,FALSE)</f>
        <v>هاجر</v>
      </c>
      <c r="O641">
        <f>VLOOKUP(درخواست[[#This Row],[کدکتاب]],کتاب[#All],3,FALSE)</f>
        <v>270000</v>
      </c>
      <c r="P641">
        <f>IF(درخواست[[#This Row],[ناشر]]="هاجر",VLOOKUP(درخواست[[#This Row],[استان]],تخفیف[#All],3,FALSE),VLOOKUP(درخواست[[#This Row],[استان]],تخفیف[#All],4,FALSE))</f>
        <v>0.37</v>
      </c>
      <c r="Q641">
        <f>درخواست[[#This Row],[پشت جلد]]*(1-درخواست[[#This Row],[تخفیف]])</f>
        <v>170100</v>
      </c>
      <c r="R641">
        <v>10</v>
      </c>
    </row>
    <row r="642" spans="1:18" x14ac:dyDescent="0.25">
      <c r="A642" s="24" t="s">
        <v>1182</v>
      </c>
      <c r="B642" t="s">
        <v>233</v>
      </c>
      <c r="C642">
        <v>3140501153</v>
      </c>
      <c r="D642" s="21" t="str">
        <f>MID(درخواست[[#This Row],[کدمدرسه]],1,1)</f>
        <v>3</v>
      </c>
      <c r="E642" t="s">
        <v>12</v>
      </c>
      <c r="F642" t="s">
        <v>234</v>
      </c>
      <c r="G642" t="s">
        <v>235</v>
      </c>
      <c r="H642" t="str">
        <f>درخواست[[#This Row],[استان]]&amp;"/"&amp;درخواست[[#This Row],[شهر]]&amp;"/"&amp;درخواست[[#This Row],[مدرسه]]</f>
        <v>فارس/جهرم/حضرت نرجس(علیهاالسلام)</v>
      </c>
      <c r="I642" t="s">
        <v>236</v>
      </c>
      <c r="J642">
        <v>9173920238</v>
      </c>
      <c r="K642">
        <v>7154265911</v>
      </c>
      <c r="L642" s="24" t="s">
        <v>2206</v>
      </c>
      <c r="M642" t="s">
        <v>126</v>
      </c>
      <c r="N642" t="str">
        <f>VLOOKUP(درخواست[[#This Row],[کدکتاب]],کتاب[#All],4,FALSE)</f>
        <v>سایر</v>
      </c>
      <c r="O642">
        <f>VLOOKUP(درخواست[[#This Row],[کدکتاب]],کتاب[#All],3,FALSE)</f>
        <v>250000</v>
      </c>
      <c r="P642">
        <f>IF(درخواست[[#This Row],[ناشر]]="هاجر",VLOOKUP(درخواست[[#This Row],[استان]],تخفیف[#All],3,FALSE),VLOOKUP(درخواست[[#This Row],[استان]],تخفیف[#All],4,FALSE))</f>
        <v>0.25</v>
      </c>
      <c r="Q642">
        <f>درخواست[[#This Row],[پشت جلد]]*(1-درخواست[[#This Row],[تخفیف]])</f>
        <v>187500</v>
      </c>
      <c r="R642">
        <v>4</v>
      </c>
    </row>
    <row r="643" spans="1:18" x14ac:dyDescent="0.25">
      <c r="A643" s="24" t="s">
        <v>1183</v>
      </c>
      <c r="B643" t="s">
        <v>237</v>
      </c>
      <c r="C643">
        <v>3070103147</v>
      </c>
      <c r="D643" s="21" t="str">
        <f>MID(درخواست[[#This Row],[کدمدرسه]],1,1)</f>
        <v>3</v>
      </c>
      <c r="E643" t="s">
        <v>238</v>
      </c>
      <c r="F643" t="s">
        <v>238</v>
      </c>
      <c r="G643" t="s">
        <v>239</v>
      </c>
      <c r="H643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43" t="s">
        <v>240</v>
      </c>
      <c r="J643">
        <v>9177709472</v>
      </c>
      <c r="K643">
        <v>7733564847</v>
      </c>
      <c r="L643" s="24" t="s">
        <v>2104</v>
      </c>
      <c r="M643" t="s">
        <v>21</v>
      </c>
      <c r="N643" t="str">
        <f>VLOOKUP(درخواست[[#This Row],[کدکتاب]],کتاب[#All],4,FALSE)</f>
        <v>سایر</v>
      </c>
      <c r="O643">
        <f>VLOOKUP(درخواست[[#This Row],[کدکتاب]],کتاب[#All],3,FALSE)</f>
        <v>900000</v>
      </c>
      <c r="P643">
        <f>IF(درخواست[[#This Row],[ناشر]]="هاجر",VLOOKUP(درخواست[[#This Row],[استان]],تخفیف[#All],3,FALSE),VLOOKUP(درخواست[[#This Row],[استان]],تخفیف[#All],4,FALSE))</f>
        <v>0.3</v>
      </c>
      <c r="Q643">
        <f>درخواست[[#This Row],[پشت جلد]]*(1-درخواست[[#This Row],[تخفیف]])</f>
        <v>630000</v>
      </c>
      <c r="R643">
        <v>3</v>
      </c>
    </row>
    <row r="644" spans="1:18" x14ac:dyDescent="0.25">
      <c r="A644" s="24" t="s">
        <v>1184</v>
      </c>
      <c r="B644" t="s">
        <v>237</v>
      </c>
      <c r="C644">
        <v>3070103147</v>
      </c>
      <c r="D644" s="21" t="str">
        <f>MID(درخواست[[#This Row],[کدمدرسه]],1,1)</f>
        <v>3</v>
      </c>
      <c r="E644" t="s">
        <v>238</v>
      </c>
      <c r="F644" t="s">
        <v>238</v>
      </c>
      <c r="G644" t="s">
        <v>239</v>
      </c>
      <c r="H644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44" t="s">
        <v>240</v>
      </c>
      <c r="J644">
        <v>9177709472</v>
      </c>
      <c r="K644">
        <v>7733564847</v>
      </c>
      <c r="L644" s="24" t="s">
        <v>2106</v>
      </c>
      <c r="M644" t="s">
        <v>23</v>
      </c>
      <c r="N644" t="str">
        <f>VLOOKUP(درخواست[[#This Row],[کدکتاب]],کتاب[#All],4,FALSE)</f>
        <v>سایر</v>
      </c>
      <c r="O644">
        <f>VLOOKUP(درخواست[[#This Row],[کدکتاب]],کتاب[#All],3,FALSE)</f>
        <v>0</v>
      </c>
      <c r="P644">
        <f>IF(درخواست[[#This Row],[ناشر]]="هاجر",VLOOKUP(درخواست[[#This Row],[استان]],تخفیف[#All],3,FALSE),VLOOKUP(درخواست[[#This Row],[استان]],تخفیف[#All],4,FALSE))</f>
        <v>0.3</v>
      </c>
      <c r="Q644">
        <f>درخواست[[#This Row],[پشت جلد]]*(1-درخواست[[#This Row],[تخفیف]])</f>
        <v>0</v>
      </c>
      <c r="R644">
        <v>10</v>
      </c>
    </row>
    <row r="645" spans="1:18" x14ac:dyDescent="0.25">
      <c r="A645" s="24" t="s">
        <v>1185</v>
      </c>
      <c r="B645" t="s">
        <v>237</v>
      </c>
      <c r="C645">
        <v>3070103147</v>
      </c>
      <c r="D645" s="21" t="str">
        <f>MID(درخواست[[#This Row],[کدمدرسه]],1,1)</f>
        <v>3</v>
      </c>
      <c r="E645" t="s">
        <v>238</v>
      </c>
      <c r="F645" t="s">
        <v>238</v>
      </c>
      <c r="G645" t="s">
        <v>239</v>
      </c>
      <c r="H645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45" t="s">
        <v>240</v>
      </c>
      <c r="J645">
        <v>9177709472</v>
      </c>
      <c r="K645">
        <v>7733564847</v>
      </c>
      <c r="L645" s="24" t="s">
        <v>2108</v>
      </c>
      <c r="M645" t="s">
        <v>25</v>
      </c>
      <c r="N645" t="str">
        <f>VLOOKUP(درخواست[[#This Row],[کدکتاب]],کتاب[#All],4,FALSE)</f>
        <v>سایر</v>
      </c>
      <c r="O645">
        <f>VLOOKUP(درخواست[[#This Row],[کدکتاب]],کتاب[#All],3,FALSE)</f>
        <v>1400000</v>
      </c>
      <c r="P645">
        <f>IF(درخواست[[#This Row],[ناشر]]="هاجر",VLOOKUP(درخواست[[#This Row],[استان]],تخفیف[#All],3,FALSE),VLOOKUP(درخواست[[#This Row],[استان]],تخفیف[#All],4,FALSE))</f>
        <v>0.3</v>
      </c>
      <c r="Q645">
        <f>درخواست[[#This Row],[پشت جلد]]*(1-درخواست[[#This Row],[تخفیف]])</f>
        <v>979999.99999999988</v>
      </c>
      <c r="R645">
        <v>5</v>
      </c>
    </row>
    <row r="646" spans="1:18" x14ac:dyDescent="0.25">
      <c r="A646" s="24" t="s">
        <v>1186</v>
      </c>
      <c r="B646" t="s">
        <v>237</v>
      </c>
      <c r="C646">
        <v>3070103147</v>
      </c>
      <c r="D646" s="21" t="str">
        <f>MID(درخواست[[#This Row],[کدمدرسه]],1,1)</f>
        <v>3</v>
      </c>
      <c r="E646" t="s">
        <v>238</v>
      </c>
      <c r="F646" t="s">
        <v>238</v>
      </c>
      <c r="G646" t="s">
        <v>239</v>
      </c>
      <c r="H646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46" t="s">
        <v>240</v>
      </c>
      <c r="J646">
        <v>9177709472</v>
      </c>
      <c r="K646">
        <v>7733564847</v>
      </c>
      <c r="L646" s="24" t="s">
        <v>2109</v>
      </c>
      <c r="M646" t="s">
        <v>26</v>
      </c>
      <c r="N646" t="str">
        <f>VLOOKUP(درخواست[[#This Row],[کدکتاب]],کتاب[#All],4,FALSE)</f>
        <v>سایر</v>
      </c>
      <c r="O646">
        <f>VLOOKUP(درخواست[[#This Row],[کدکتاب]],کتاب[#All],3,FALSE)</f>
        <v>170000</v>
      </c>
      <c r="P646">
        <f>IF(درخواست[[#This Row],[ناشر]]="هاجر",VLOOKUP(درخواست[[#This Row],[استان]],تخفیف[#All],3,FALSE),VLOOKUP(درخواست[[#This Row],[استان]],تخفیف[#All],4,FALSE))</f>
        <v>0.3</v>
      </c>
      <c r="Q646">
        <f>درخواست[[#This Row],[پشت جلد]]*(1-درخواست[[#This Row],[تخفیف]])</f>
        <v>118999.99999999999</v>
      </c>
      <c r="R646">
        <v>9</v>
      </c>
    </row>
    <row r="647" spans="1:18" x14ac:dyDescent="0.25">
      <c r="A647" s="24" t="s">
        <v>1187</v>
      </c>
      <c r="B647" t="s">
        <v>237</v>
      </c>
      <c r="C647">
        <v>3070103147</v>
      </c>
      <c r="D647" s="21" t="str">
        <f>MID(درخواست[[#This Row],[کدمدرسه]],1,1)</f>
        <v>3</v>
      </c>
      <c r="E647" t="s">
        <v>238</v>
      </c>
      <c r="F647" t="s">
        <v>238</v>
      </c>
      <c r="G647" t="s">
        <v>239</v>
      </c>
      <c r="H647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47" t="s">
        <v>240</v>
      </c>
      <c r="J647">
        <v>9177709472</v>
      </c>
      <c r="K647">
        <v>7733564847</v>
      </c>
      <c r="L647" s="24" t="s">
        <v>2114</v>
      </c>
      <c r="M647" t="s">
        <v>31</v>
      </c>
      <c r="N647" t="str">
        <f>VLOOKUP(درخواست[[#This Row],[کدکتاب]],کتاب[#All],4,FALSE)</f>
        <v>سایر</v>
      </c>
      <c r="O647">
        <f>VLOOKUP(درخواست[[#This Row],[کدکتاب]],کتاب[#All],3,FALSE)</f>
        <v>0</v>
      </c>
      <c r="P647">
        <f>IF(درخواست[[#This Row],[ناشر]]="هاجر",VLOOKUP(درخواست[[#This Row],[استان]],تخفیف[#All],3,FALSE),VLOOKUP(درخواست[[#This Row],[استان]],تخفیف[#All],4,FALSE))</f>
        <v>0.3</v>
      </c>
      <c r="Q647">
        <f>درخواست[[#This Row],[پشت جلد]]*(1-درخواست[[#This Row],[تخفیف]])</f>
        <v>0</v>
      </c>
      <c r="R647">
        <v>10</v>
      </c>
    </row>
    <row r="648" spans="1:18" x14ac:dyDescent="0.25">
      <c r="A648" s="24" t="s">
        <v>1188</v>
      </c>
      <c r="B648" t="s">
        <v>237</v>
      </c>
      <c r="C648">
        <v>3070103147</v>
      </c>
      <c r="D648" s="21" t="str">
        <f>MID(درخواست[[#This Row],[کدمدرسه]],1,1)</f>
        <v>3</v>
      </c>
      <c r="E648" t="s">
        <v>238</v>
      </c>
      <c r="F648" t="s">
        <v>238</v>
      </c>
      <c r="G648" t="s">
        <v>239</v>
      </c>
      <c r="H648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48" t="s">
        <v>240</v>
      </c>
      <c r="J648">
        <v>9177709472</v>
      </c>
      <c r="K648">
        <v>7733564847</v>
      </c>
      <c r="L648" s="24" t="s">
        <v>2131</v>
      </c>
      <c r="M648" t="s">
        <v>45</v>
      </c>
      <c r="N648" t="str">
        <f>VLOOKUP(درخواست[[#This Row],[کدکتاب]],کتاب[#All],4,FALSE)</f>
        <v>سایر</v>
      </c>
      <c r="O648">
        <f>VLOOKUP(درخواست[[#This Row],[کدکتاب]],کتاب[#All],3,FALSE)</f>
        <v>260000</v>
      </c>
      <c r="P648">
        <f>IF(درخواست[[#This Row],[ناشر]]="هاجر",VLOOKUP(درخواست[[#This Row],[استان]],تخفیف[#All],3,FALSE),VLOOKUP(درخواست[[#This Row],[استان]],تخفیف[#All],4,FALSE))</f>
        <v>0.3</v>
      </c>
      <c r="Q648">
        <f>درخواست[[#This Row],[پشت جلد]]*(1-درخواست[[#This Row],[تخفیف]])</f>
        <v>182000</v>
      </c>
      <c r="R648">
        <v>10</v>
      </c>
    </row>
    <row r="649" spans="1:18" x14ac:dyDescent="0.25">
      <c r="A649" s="24" t="s">
        <v>1189</v>
      </c>
      <c r="B649" t="s">
        <v>237</v>
      </c>
      <c r="C649">
        <v>3070103147</v>
      </c>
      <c r="D649" s="21" t="str">
        <f>MID(درخواست[[#This Row],[کدمدرسه]],1,1)</f>
        <v>3</v>
      </c>
      <c r="E649" t="s">
        <v>238</v>
      </c>
      <c r="F649" t="s">
        <v>238</v>
      </c>
      <c r="G649" t="s">
        <v>239</v>
      </c>
      <c r="H649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49" t="s">
        <v>240</v>
      </c>
      <c r="J649">
        <v>9177709472</v>
      </c>
      <c r="K649">
        <v>7733564847</v>
      </c>
      <c r="L649" s="24" t="s">
        <v>2132</v>
      </c>
      <c r="M649" t="s">
        <v>46</v>
      </c>
      <c r="N649" t="str">
        <f>VLOOKUP(درخواست[[#This Row],[کدکتاب]],کتاب[#All],4,FALSE)</f>
        <v>سایر</v>
      </c>
      <c r="O649">
        <f>VLOOKUP(درخواست[[#This Row],[کدکتاب]],کتاب[#All],3,FALSE)</f>
        <v>400000</v>
      </c>
      <c r="P649">
        <f>IF(درخواست[[#This Row],[ناشر]]="هاجر",VLOOKUP(درخواست[[#This Row],[استان]],تخفیف[#All],3,FALSE),VLOOKUP(درخواست[[#This Row],[استان]],تخفیف[#All],4,FALSE))</f>
        <v>0.3</v>
      </c>
      <c r="Q649">
        <f>درخواست[[#This Row],[پشت جلد]]*(1-درخواست[[#This Row],[تخفیف]])</f>
        <v>280000</v>
      </c>
      <c r="R649">
        <v>6</v>
      </c>
    </row>
    <row r="650" spans="1:18" x14ac:dyDescent="0.25">
      <c r="A650" s="24" t="s">
        <v>1190</v>
      </c>
      <c r="B650" t="s">
        <v>237</v>
      </c>
      <c r="C650">
        <v>3070103147</v>
      </c>
      <c r="D650" s="21" t="str">
        <f>MID(درخواست[[#This Row],[کدمدرسه]],1,1)</f>
        <v>3</v>
      </c>
      <c r="E650" t="s">
        <v>238</v>
      </c>
      <c r="F650" t="s">
        <v>238</v>
      </c>
      <c r="G650" t="s">
        <v>239</v>
      </c>
      <c r="H650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50" t="s">
        <v>240</v>
      </c>
      <c r="J650">
        <v>9177709472</v>
      </c>
      <c r="K650">
        <v>7733564847</v>
      </c>
      <c r="L650" s="24" t="s">
        <v>2125</v>
      </c>
      <c r="M650" t="s">
        <v>47</v>
      </c>
      <c r="N650" t="str">
        <f>VLOOKUP(درخواست[[#This Row],[کدکتاب]],کتاب[#All],4,FALSE)</f>
        <v>سایر</v>
      </c>
      <c r="O650">
        <f>VLOOKUP(درخواست[[#This Row],[کدکتاب]],کتاب[#All],3,FALSE)</f>
        <v>390000</v>
      </c>
      <c r="P650">
        <f>IF(درخواست[[#This Row],[ناشر]]="هاجر",VLOOKUP(درخواست[[#This Row],[استان]],تخفیف[#All],3,FALSE),VLOOKUP(درخواست[[#This Row],[استان]],تخفیف[#All],4,FALSE))</f>
        <v>0.3</v>
      </c>
      <c r="Q650">
        <f>درخواست[[#This Row],[پشت جلد]]*(1-درخواست[[#This Row],[تخفیف]])</f>
        <v>273000</v>
      </c>
      <c r="R650">
        <v>10</v>
      </c>
    </row>
    <row r="651" spans="1:18" x14ac:dyDescent="0.25">
      <c r="A651" s="24" t="s">
        <v>1191</v>
      </c>
      <c r="B651" t="s">
        <v>237</v>
      </c>
      <c r="C651">
        <v>3070103147</v>
      </c>
      <c r="D651" s="21" t="str">
        <f>MID(درخواست[[#This Row],[کدمدرسه]],1,1)</f>
        <v>3</v>
      </c>
      <c r="E651" t="s">
        <v>238</v>
      </c>
      <c r="F651" t="s">
        <v>238</v>
      </c>
      <c r="G651" t="s">
        <v>239</v>
      </c>
      <c r="H651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51" t="s">
        <v>240</v>
      </c>
      <c r="J651">
        <v>9177709472</v>
      </c>
      <c r="K651">
        <v>7733564847</v>
      </c>
      <c r="L651" s="24" t="s">
        <v>2128</v>
      </c>
      <c r="M651" t="s">
        <v>51</v>
      </c>
      <c r="N651" t="str">
        <f>VLOOKUP(درخواست[[#This Row],[کدکتاب]],کتاب[#All],4,FALSE)</f>
        <v>سایر</v>
      </c>
      <c r="O651">
        <f>VLOOKUP(درخواست[[#This Row],[کدکتاب]],کتاب[#All],3,FALSE)</f>
        <v>0</v>
      </c>
      <c r="P651">
        <f>IF(درخواست[[#This Row],[ناشر]]="هاجر",VLOOKUP(درخواست[[#This Row],[استان]],تخفیف[#All],3,FALSE),VLOOKUP(درخواست[[#This Row],[استان]],تخفیف[#All],4,FALSE))</f>
        <v>0.3</v>
      </c>
      <c r="Q651">
        <f>درخواست[[#This Row],[پشت جلد]]*(1-درخواست[[#This Row],[تخفیف]])</f>
        <v>0</v>
      </c>
      <c r="R651">
        <v>10</v>
      </c>
    </row>
    <row r="652" spans="1:18" x14ac:dyDescent="0.25">
      <c r="A652" s="24" t="s">
        <v>1192</v>
      </c>
      <c r="B652" t="s">
        <v>237</v>
      </c>
      <c r="C652">
        <v>3070103147</v>
      </c>
      <c r="D652" s="21" t="str">
        <f>MID(درخواست[[#This Row],[کدمدرسه]],1,1)</f>
        <v>3</v>
      </c>
      <c r="E652" t="s">
        <v>238</v>
      </c>
      <c r="F652" t="s">
        <v>238</v>
      </c>
      <c r="G652" t="s">
        <v>239</v>
      </c>
      <c r="H652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52" t="s">
        <v>240</v>
      </c>
      <c r="J652">
        <v>9177709472</v>
      </c>
      <c r="K652">
        <v>7733564847</v>
      </c>
      <c r="L652" s="24" t="s">
        <v>2134</v>
      </c>
      <c r="M652" t="s">
        <v>53</v>
      </c>
      <c r="N652" t="str">
        <f>VLOOKUP(درخواست[[#This Row],[کدکتاب]],کتاب[#All],4,FALSE)</f>
        <v>سایر</v>
      </c>
      <c r="O652">
        <f>VLOOKUP(درخواست[[#This Row],[کدکتاب]],کتاب[#All],3,FALSE)</f>
        <v>233000</v>
      </c>
      <c r="P652">
        <f>IF(درخواست[[#This Row],[ناشر]]="هاجر",VLOOKUP(درخواست[[#This Row],[استان]],تخفیف[#All],3,FALSE),VLOOKUP(درخواست[[#This Row],[استان]],تخفیف[#All],4,FALSE))</f>
        <v>0.3</v>
      </c>
      <c r="Q652">
        <f>درخواست[[#This Row],[پشت جلد]]*(1-درخواست[[#This Row],[تخفیف]])</f>
        <v>163100</v>
      </c>
      <c r="R652">
        <v>20</v>
      </c>
    </row>
    <row r="653" spans="1:18" x14ac:dyDescent="0.25">
      <c r="A653" s="24" t="s">
        <v>1193</v>
      </c>
      <c r="B653" t="s">
        <v>237</v>
      </c>
      <c r="C653">
        <v>3070103147</v>
      </c>
      <c r="D653" s="21" t="str">
        <f>MID(درخواست[[#This Row],[کدمدرسه]],1,1)</f>
        <v>3</v>
      </c>
      <c r="E653" t="s">
        <v>238</v>
      </c>
      <c r="F653" t="s">
        <v>238</v>
      </c>
      <c r="G653" t="s">
        <v>239</v>
      </c>
      <c r="H653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53" t="s">
        <v>240</v>
      </c>
      <c r="J653">
        <v>9177709472</v>
      </c>
      <c r="K653">
        <v>7733564847</v>
      </c>
      <c r="L653" s="24" t="s">
        <v>2135</v>
      </c>
      <c r="M653" t="s">
        <v>54</v>
      </c>
      <c r="N653" t="str">
        <f>VLOOKUP(درخواست[[#This Row],[کدکتاب]],کتاب[#All],4,FALSE)</f>
        <v>سایر</v>
      </c>
      <c r="O653">
        <f>VLOOKUP(درخواست[[#This Row],[کدکتاب]],کتاب[#All],3,FALSE)</f>
        <v>600000</v>
      </c>
      <c r="P653">
        <f>IF(درخواست[[#This Row],[ناشر]]="هاجر",VLOOKUP(درخواست[[#This Row],[استان]],تخفیف[#All],3,FALSE),VLOOKUP(درخواست[[#This Row],[استان]],تخفیف[#All],4,FALSE))</f>
        <v>0.3</v>
      </c>
      <c r="Q653">
        <f>درخواست[[#This Row],[پشت جلد]]*(1-درخواست[[#This Row],[تخفیف]])</f>
        <v>420000</v>
      </c>
      <c r="R653">
        <v>40</v>
      </c>
    </row>
    <row r="654" spans="1:18" x14ac:dyDescent="0.25">
      <c r="A654" s="24" t="s">
        <v>1194</v>
      </c>
      <c r="B654" t="s">
        <v>237</v>
      </c>
      <c r="C654">
        <v>3070103147</v>
      </c>
      <c r="D654" s="21" t="str">
        <f>MID(درخواست[[#This Row],[کدمدرسه]],1,1)</f>
        <v>3</v>
      </c>
      <c r="E654" t="s">
        <v>238</v>
      </c>
      <c r="F654" t="s">
        <v>238</v>
      </c>
      <c r="G654" t="s">
        <v>239</v>
      </c>
      <c r="H654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54" t="s">
        <v>240</v>
      </c>
      <c r="J654">
        <v>9177709472</v>
      </c>
      <c r="K654">
        <v>7733564847</v>
      </c>
      <c r="L654" s="24" t="s">
        <v>2146</v>
      </c>
      <c r="M654" t="s">
        <v>65</v>
      </c>
      <c r="N654" t="str">
        <f>VLOOKUP(درخواست[[#This Row],[کدکتاب]],کتاب[#All],4,FALSE)</f>
        <v>سایر</v>
      </c>
      <c r="O654">
        <f>VLOOKUP(درخواست[[#This Row],[کدکتاب]],کتاب[#All],3,FALSE)</f>
        <v>240000</v>
      </c>
      <c r="P654">
        <f>IF(درخواست[[#This Row],[ناشر]]="هاجر",VLOOKUP(درخواست[[#This Row],[استان]],تخفیف[#All],3,FALSE),VLOOKUP(درخواست[[#This Row],[استان]],تخفیف[#All],4,FALSE))</f>
        <v>0.3</v>
      </c>
      <c r="Q654">
        <f>درخواست[[#This Row],[پشت جلد]]*(1-درخواست[[#This Row],[تخفیف]])</f>
        <v>168000</v>
      </c>
      <c r="R654">
        <v>10</v>
      </c>
    </row>
    <row r="655" spans="1:18" x14ac:dyDescent="0.25">
      <c r="A655" s="24" t="s">
        <v>1195</v>
      </c>
      <c r="B655" t="s">
        <v>237</v>
      </c>
      <c r="C655">
        <v>3070103147</v>
      </c>
      <c r="D655" s="21" t="str">
        <f>MID(درخواست[[#This Row],[کدمدرسه]],1,1)</f>
        <v>3</v>
      </c>
      <c r="E655" t="s">
        <v>238</v>
      </c>
      <c r="F655" t="s">
        <v>238</v>
      </c>
      <c r="G655" t="s">
        <v>239</v>
      </c>
      <c r="H655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55" t="s">
        <v>240</v>
      </c>
      <c r="J655">
        <v>9177709472</v>
      </c>
      <c r="K655">
        <v>7733564847</v>
      </c>
      <c r="L655" s="24" t="s">
        <v>2149</v>
      </c>
      <c r="M655" t="s">
        <v>70</v>
      </c>
      <c r="N655" t="str">
        <f>VLOOKUP(درخواست[[#This Row],[کدکتاب]],کتاب[#All],4,FALSE)</f>
        <v>سایر</v>
      </c>
      <c r="O655">
        <f>VLOOKUP(درخواست[[#This Row],[کدکتاب]],کتاب[#All],3,FALSE)</f>
        <v>340000</v>
      </c>
      <c r="P655">
        <f>IF(درخواست[[#This Row],[ناشر]]="هاجر",VLOOKUP(درخواست[[#This Row],[استان]],تخفیف[#All],3,FALSE),VLOOKUP(درخواست[[#This Row],[استان]],تخفیف[#All],4,FALSE))</f>
        <v>0.3</v>
      </c>
      <c r="Q655">
        <f>درخواست[[#This Row],[پشت جلد]]*(1-درخواست[[#This Row],[تخفیف]])</f>
        <v>237999.99999999997</v>
      </c>
      <c r="R655">
        <v>16</v>
      </c>
    </row>
    <row r="656" spans="1:18" x14ac:dyDescent="0.25">
      <c r="A656" s="24" t="s">
        <v>1196</v>
      </c>
      <c r="B656" t="s">
        <v>237</v>
      </c>
      <c r="C656">
        <v>3070103147</v>
      </c>
      <c r="D656" s="21" t="str">
        <f>MID(درخواست[[#This Row],[کدمدرسه]],1,1)</f>
        <v>3</v>
      </c>
      <c r="E656" t="s">
        <v>238</v>
      </c>
      <c r="F656" t="s">
        <v>238</v>
      </c>
      <c r="G656" t="s">
        <v>239</v>
      </c>
      <c r="H656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56" t="s">
        <v>240</v>
      </c>
      <c r="J656">
        <v>9177709472</v>
      </c>
      <c r="K656">
        <v>7733564847</v>
      </c>
      <c r="L656" s="24" t="s">
        <v>2156</v>
      </c>
      <c r="M656" t="s">
        <v>75</v>
      </c>
      <c r="N656" t="str">
        <f>VLOOKUP(درخواست[[#This Row],[کدکتاب]],کتاب[#All],4,FALSE)</f>
        <v>هاجر</v>
      </c>
      <c r="O656">
        <f>VLOOKUP(درخواست[[#This Row],[کدکتاب]],کتاب[#All],3,FALSE)</f>
        <v>500000</v>
      </c>
      <c r="P656">
        <f>IF(درخواست[[#This Row],[ناشر]]="هاجر",VLOOKUP(درخواست[[#This Row],[استان]],تخفیف[#All],3,FALSE),VLOOKUP(درخواست[[#This Row],[استان]],تخفیف[#All],4,FALSE))</f>
        <v>0.5</v>
      </c>
      <c r="Q656">
        <f>درخواست[[#This Row],[پشت جلد]]*(1-درخواست[[#This Row],[تخفیف]])</f>
        <v>250000</v>
      </c>
      <c r="R656">
        <v>6</v>
      </c>
    </row>
    <row r="657" spans="1:18" x14ac:dyDescent="0.25">
      <c r="A657" s="24" t="s">
        <v>1197</v>
      </c>
      <c r="B657" t="s">
        <v>237</v>
      </c>
      <c r="C657">
        <v>3070103147</v>
      </c>
      <c r="D657" s="21" t="str">
        <f>MID(درخواست[[#This Row],[کدمدرسه]],1,1)</f>
        <v>3</v>
      </c>
      <c r="E657" t="s">
        <v>238</v>
      </c>
      <c r="F657" t="s">
        <v>238</v>
      </c>
      <c r="G657" t="s">
        <v>239</v>
      </c>
      <c r="H657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57" t="s">
        <v>240</v>
      </c>
      <c r="J657">
        <v>9177709472</v>
      </c>
      <c r="K657">
        <v>7733564847</v>
      </c>
      <c r="L657" s="24" t="s">
        <v>2155</v>
      </c>
      <c r="M657" t="s">
        <v>76</v>
      </c>
      <c r="N657" t="str">
        <f>VLOOKUP(درخواست[[#This Row],[کدکتاب]],کتاب[#All],4,FALSE)</f>
        <v>هاجر</v>
      </c>
      <c r="O657">
        <f>VLOOKUP(درخواست[[#This Row],[کدکتاب]],کتاب[#All],3,FALSE)</f>
        <v>360000</v>
      </c>
      <c r="P657">
        <f>IF(درخواست[[#This Row],[ناشر]]="هاجر",VLOOKUP(درخواست[[#This Row],[استان]],تخفیف[#All],3,FALSE),VLOOKUP(درخواست[[#This Row],[استان]],تخفیف[#All],4,FALSE))</f>
        <v>0.5</v>
      </c>
      <c r="Q657">
        <f>درخواست[[#This Row],[پشت جلد]]*(1-درخواست[[#This Row],[تخفیف]])</f>
        <v>180000</v>
      </c>
      <c r="R657">
        <v>15</v>
      </c>
    </row>
    <row r="658" spans="1:18" x14ac:dyDescent="0.25">
      <c r="A658" s="24" t="s">
        <v>1198</v>
      </c>
      <c r="B658" t="s">
        <v>237</v>
      </c>
      <c r="C658">
        <v>3070103147</v>
      </c>
      <c r="D658" s="21" t="str">
        <f>MID(درخواست[[#This Row],[کدمدرسه]],1,1)</f>
        <v>3</v>
      </c>
      <c r="E658" t="s">
        <v>238</v>
      </c>
      <c r="F658" t="s">
        <v>238</v>
      </c>
      <c r="G658" t="s">
        <v>239</v>
      </c>
      <c r="H658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58" t="s">
        <v>240</v>
      </c>
      <c r="J658">
        <v>9177709472</v>
      </c>
      <c r="K658">
        <v>7733564847</v>
      </c>
      <c r="L658" s="24" t="s">
        <v>2160</v>
      </c>
      <c r="M658" t="s">
        <v>77</v>
      </c>
      <c r="N658" t="str">
        <f>VLOOKUP(درخواست[[#This Row],[کدکتاب]],کتاب[#All],4,FALSE)</f>
        <v>سایر</v>
      </c>
      <c r="O658">
        <f>VLOOKUP(درخواست[[#This Row],[کدکتاب]],کتاب[#All],3,FALSE)</f>
        <v>566000</v>
      </c>
      <c r="P658">
        <f>IF(درخواست[[#This Row],[ناشر]]="هاجر",VLOOKUP(درخواست[[#This Row],[استان]],تخفیف[#All],3,FALSE),VLOOKUP(درخواست[[#This Row],[استان]],تخفیف[#All],4,FALSE))</f>
        <v>0.3</v>
      </c>
      <c r="Q658">
        <f>درخواست[[#This Row],[پشت جلد]]*(1-درخواست[[#This Row],[تخفیف]])</f>
        <v>396200</v>
      </c>
      <c r="R658">
        <v>14</v>
      </c>
    </row>
    <row r="659" spans="1:18" x14ac:dyDescent="0.25">
      <c r="A659" s="24" t="s">
        <v>1199</v>
      </c>
      <c r="B659" t="s">
        <v>237</v>
      </c>
      <c r="C659">
        <v>3070103147</v>
      </c>
      <c r="D659" s="21" t="str">
        <f>MID(درخواست[[#This Row],[کدمدرسه]],1,1)</f>
        <v>3</v>
      </c>
      <c r="E659" t="s">
        <v>238</v>
      </c>
      <c r="F659" t="s">
        <v>238</v>
      </c>
      <c r="G659" t="s">
        <v>239</v>
      </c>
      <c r="H659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59" t="s">
        <v>240</v>
      </c>
      <c r="J659">
        <v>9177709472</v>
      </c>
      <c r="K659">
        <v>7733564847</v>
      </c>
      <c r="L659" s="24" t="s">
        <v>2159</v>
      </c>
      <c r="M659" t="s">
        <v>78</v>
      </c>
      <c r="N659" t="str">
        <f>VLOOKUP(درخواست[[#This Row],[کدکتاب]],کتاب[#All],4,FALSE)</f>
        <v>هاجر</v>
      </c>
      <c r="O659">
        <f>VLOOKUP(درخواست[[#This Row],[کدکتاب]],کتاب[#All],3,FALSE)</f>
        <v>490000</v>
      </c>
      <c r="P659">
        <f>IF(درخواست[[#This Row],[ناشر]]="هاجر",VLOOKUP(درخواست[[#This Row],[استان]],تخفیف[#All],3,FALSE),VLOOKUP(درخواست[[#This Row],[استان]],تخفیف[#All],4,FALSE))</f>
        <v>0.5</v>
      </c>
      <c r="Q659">
        <f>درخواست[[#This Row],[پشت جلد]]*(1-درخواست[[#This Row],[تخفیف]])</f>
        <v>245000</v>
      </c>
      <c r="R659">
        <v>25</v>
      </c>
    </row>
    <row r="660" spans="1:18" x14ac:dyDescent="0.25">
      <c r="A660" s="24" t="s">
        <v>1200</v>
      </c>
      <c r="B660" t="s">
        <v>237</v>
      </c>
      <c r="C660">
        <v>3070103147</v>
      </c>
      <c r="D660" s="21" t="str">
        <f>MID(درخواست[[#This Row],[کدمدرسه]],1,1)</f>
        <v>3</v>
      </c>
      <c r="E660" t="s">
        <v>238</v>
      </c>
      <c r="F660" t="s">
        <v>238</v>
      </c>
      <c r="G660" t="s">
        <v>239</v>
      </c>
      <c r="H660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60" t="s">
        <v>240</v>
      </c>
      <c r="J660">
        <v>9177709472</v>
      </c>
      <c r="K660">
        <v>7733564847</v>
      </c>
      <c r="L660" s="24" t="s">
        <v>2163</v>
      </c>
      <c r="M660" t="s">
        <v>79</v>
      </c>
      <c r="N660" t="str">
        <f>VLOOKUP(درخواست[[#This Row],[کدکتاب]],کتاب[#All],4,FALSE)</f>
        <v>سایر</v>
      </c>
      <c r="O660">
        <f>VLOOKUP(درخواست[[#This Row],[کدکتاب]],کتاب[#All],3,FALSE)</f>
        <v>95000</v>
      </c>
      <c r="P660">
        <f>IF(درخواست[[#This Row],[ناشر]]="هاجر",VLOOKUP(درخواست[[#This Row],[استان]],تخفیف[#All],3,FALSE),VLOOKUP(درخواست[[#This Row],[استان]],تخفیف[#All],4,FALSE))</f>
        <v>0.3</v>
      </c>
      <c r="Q660">
        <f>درخواست[[#This Row],[پشت جلد]]*(1-درخواست[[#This Row],[تخفیف]])</f>
        <v>66500</v>
      </c>
      <c r="R660">
        <v>10</v>
      </c>
    </row>
    <row r="661" spans="1:18" x14ac:dyDescent="0.25">
      <c r="A661" s="24" t="s">
        <v>1201</v>
      </c>
      <c r="B661" t="s">
        <v>237</v>
      </c>
      <c r="C661">
        <v>3070103147</v>
      </c>
      <c r="D661" s="21" t="str">
        <f>MID(درخواست[[#This Row],[کدمدرسه]],1,1)</f>
        <v>3</v>
      </c>
      <c r="E661" t="s">
        <v>238</v>
      </c>
      <c r="F661" t="s">
        <v>238</v>
      </c>
      <c r="G661" t="s">
        <v>239</v>
      </c>
      <c r="H661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61" t="s">
        <v>240</v>
      </c>
      <c r="J661">
        <v>9177709472</v>
      </c>
      <c r="K661">
        <v>7733564847</v>
      </c>
      <c r="L661" s="24" t="s">
        <v>2165</v>
      </c>
      <c r="M661" t="s">
        <v>81</v>
      </c>
      <c r="N661" t="str">
        <f>VLOOKUP(درخواست[[#This Row],[کدکتاب]],کتاب[#All],4,FALSE)</f>
        <v>سایر</v>
      </c>
      <c r="O661">
        <f>VLOOKUP(درخواست[[#This Row],[کدکتاب]],کتاب[#All],3,FALSE)</f>
        <v>235000</v>
      </c>
      <c r="P661">
        <f>IF(درخواست[[#This Row],[ناشر]]="هاجر",VLOOKUP(درخواست[[#This Row],[استان]],تخفیف[#All],3,FALSE),VLOOKUP(درخواست[[#This Row],[استان]],تخفیف[#All],4,FALSE))</f>
        <v>0.3</v>
      </c>
      <c r="Q661">
        <f>درخواست[[#This Row],[پشت جلد]]*(1-درخواست[[#This Row],[تخفیف]])</f>
        <v>164500</v>
      </c>
      <c r="R661">
        <v>21</v>
      </c>
    </row>
    <row r="662" spans="1:18" x14ac:dyDescent="0.25">
      <c r="A662" s="24" t="s">
        <v>1202</v>
      </c>
      <c r="B662" t="s">
        <v>237</v>
      </c>
      <c r="C662">
        <v>3070103147</v>
      </c>
      <c r="D662" s="21" t="str">
        <f>MID(درخواست[[#This Row],[کدمدرسه]],1,1)</f>
        <v>3</v>
      </c>
      <c r="E662" t="s">
        <v>238</v>
      </c>
      <c r="F662" t="s">
        <v>238</v>
      </c>
      <c r="G662" t="s">
        <v>239</v>
      </c>
      <c r="H662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62" t="s">
        <v>240</v>
      </c>
      <c r="J662">
        <v>9177709472</v>
      </c>
      <c r="K662">
        <v>7733564847</v>
      </c>
      <c r="L662" s="24" t="s">
        <v>2167</v>
      </c>
      <c r="M662" t="s">
        <v>83</v>
      </c>
      <c r="N662" t="str">
        <f>VLOOKUP(درخواست[[#This Row],[کدکتاب]],کتاب[#All],4,FALSE)</f>
        <v>سایر</v>
      </c>
      <c r="O662">
        <f>VLOOKUP(درخواست[[#This Row],[کدکتاب]],کتاب[#All],3,FALSE)</f>
        <v>940000</v>
      </c>
      <c r="P662">
        <f>IF(درخواست[[#This Row],[ناشر]]="هاجر",VLOOKUP(درخواست[[#This Row],[استان]],تخفیف[#All],3,FALSE),VLOOKUP(درخواست[[#This Row],[استان]],تخفیف[#All],4,FALSE))</f>
        <v>0.3</v>
      </c>
      <c r="Q662">
        <f>درخواست[[#This Row],[پشت جلد]]*(1-درخواست[[#This Row],[تخفیف]])</f>
        <v>658000</v>
      </c>
      <c r="R662">
        <v>10</v>
      </c>
    </row>
    <row r="663" spans="1:18" x14ac:dyDescent="0.25">
      <c r="A663" s="24" t="s">
        <v>1203</v>
      </c>
      <c r="B663" t="s">
        <v>237</v>
      </c>
      <c r="C663">
        <v>3070103147</v>
      </c>
      <c r="D663" s="21" t="str">
        <f>MID(درخواست[[#This Row],[کدمدرسه]],1,1)</f>
        <v>3</v>
      </c>
      <c r="E663" t="s">
        <v>238</v>
      </c>
      <c r="F663" t="s">
        <v>238</v>
      </c>
      <c r="G663" t="s">
        <v>239</v>
      </c>
      <c r="H663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63" t="s">
        <v>240</v>
      </c>
      <c r="J663">
        <v>9177709472</v>
      </c>
      <c r="K663">
        <v>7733564847</v>
      </c>
      <c r="L663" s="24" t="s">
        <v>2173</v>
      </c>
      <c r="M663" t="s">
        <v>90</v>
      </c>
      <c r="N663" t="str">
        <f>VLOOKUP(درخواست[[#This Row],[کدکتاب]],کتاب[#All],4,FALSE)</f>
        <v>سایر</v>
      </c>
      <c r="O663">
        <f>VLOOKUP(درخواست[[#This Row],[کدکتاب]],کتاب[#All],3,FALSE)</f>
        <v>150000</v>
      </c>
      <c r="P663">
        <f>IF(درخواست[[#This Row],[ناشر]]="هاجر",VLOOKUP(درخواست[[#This Row],[استان]],تخفیف[#All],3,FALSE),VLOOKUP(درخواست[[#This Row],[استان]],تخفیف[#All],4,FALSE))</f>
        <v>0.3</v>
      </c>
      <c r="Q663">
        <f>درخواست[[#This Row],[پشت جلد]]*(1-درخواست[[#This Row],[تخفیف]])</f>
        <v>105000</v>
      </c>
      <c r="R663">
        <v>7</v>
      </c>
    </row>
    <row r="664" spans="1:18" x14ac:dyDescent="0.25">
      <c r="A664" s="24" t="s">
        <v>1204</v>
      </c>
      <c r="B664" t="s">
        <v>237</v>
      </c>
      <c r="C664">
        <v>3070103147</v>
      </c>
      <c r="D664" s="21" t="str">
        <f>MID(درخواست[[#This Row],[کدمدرسه]],1,1)</f>
        <v>3</v>
      </c>
      <c r="E664" t="s">
        <v>238</v>
      </c>
      <c r="F664" t="s">
        <v>238</v>
      </c>
      <c r="G664" t="s">
        <v>239</v>
      </c>
      <c r="H664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64" t="s">
        <v>240</v>
      </c>
      <c r="J664">
        <v>9177709472</v>
      </c>
      <c r="K664">
        <v>7733564847</v>
      </c>
      <c r="L664" s="24" t="s">
        <v>2174</v>
      </c>
      <c r="M664" t="s">
        <v>91</v>
      </c>
      <c r="N664" t="str">
        <f>VLOOKUP(درخواست[[#This Row],[کدکتاب]],کتاب[#All],4,FALSE)</f>
        <v>سایر</v>
      </c>
      <c r="O664">
        <f>VLOOKUP(درخواست[[#This Row],[کدکتاب]],کتاب[#All],3,FALSE)</f>
        <v>50000</v>
      </c>
      <c r="P664">
        <f>IF(درخواست[[#This Row],[ناشر]]="هاجر",VLOOKUP(درخواست[[#This Row],[استان]],تخفیف[#All],3,FALSE),VLOOKUP(درخواست[[#This Row],[استان]],تخفیف[#All],4,FALSE))</f>
        <v>0.3</v>
      </c>
      <c r="Q664">
        <f>درخواست[[#This Row],[پشت جلد]]*(1-درخواست[[#This Row],[تخفیف]])</f>
        <v>35000</v>
      </c>
      <c r="R664">
        <v>10</v>
      </c>
    </row>
    <row r="665" spans="1:18" x14ac:dyDescent="0.25">
      <c r="A665" s="24" t="s">
        <v>1205</v>
      </c>
      <c r="B665" t="s">
        <v>237</v>
      </c>
      <c r="C665">
        <v>3070103147</v>
      </c>
      <c r="D665" s="21" t="str">
        <f>MID(درخواست[[#This Row],[کدمدرسه]],1,1)</f>
        <v>3</v>
      </c>
      <c r="E665" t="s">
        <v>238</v>
      </c>
      <c r="F665" t="s">
        <v>238</v>
      </c>
      <c r="G665" t="s">
        <v>239</v>
      </c>
      <c r="H665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65" t="s">
        <v>240</v>
      </c>
      <c r="J665">
        <v>9177709472</v>
      </c>
      <c r="K665">
        <v>7733564847</v>
      </c>
      <c r="L665" s="24" t="s">
        <v>2179</v>
      </c>
      <c r="M665" t="s">
        <v>97</v>
      </c>
      <c r="N665" t="str">
        <f>VLOOKUP(درخواست[[#This Row],[کدکتاب]],کتاب[#All],4,FALSE)</f>
        <v>هاجر</v>
      </c>
      <c r="O665">
        <f>VLOOKUP(درخواست[[#This Row],[کدکتاب]],کتاب[#All],3,FALSE)</f>
        <v>420000</v>
      </c>
      <c r="P665">
        <f>IF(درخواست[[#This Row],[ناشر]]="هاجر",VLOOKUP(درخواست[[#This Row],[استان]],تخفیف[#All],3,FALSE),VLOOKUP(درخواست[[#This Row],[استان]],تخفیف[#All],4,FALSE))</f>
        <v>0.5</v>
      </c>
      <c r="Q665">
        <f>درخواست[[#This Row],[پشت جلد]]*(1-درخواست[[#This Row],[تخفیف]])</f>
        <v>210000</v>
      </c>
      <c r="R665">
        <v>12</v>
      </c>
    </row>
    <row r="666" spans="1:18" x14ac:dyDescent="0.25">
      <c r="A666" s="24" t="s">
        <v>1206</v>
      </c>
      <c r="B666" t="s">
        <v>237</v>
      </c>
      <c r="C666">
        <v>3070103147</v>
      </c>
      <c r="D666" s="21" t="str">
        <f>MID(درخواست[[#This Row],[کدمدرسه]],1,1)</f>
        <v>3</v>
      </c>
      <c r="E666" t="s">
        <v>238</v>
      </c>
      <c r="F666" t="s">
        <v>238</v>
      </c>
      <c r="G666" t="s">
        <v>239</v>
      </c>
      <c r="H666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66" t="s">
        <v>240</v>
      </c>
      <c r="J666">
        <v>9177709472</v>
      </c>
      <c r="K666">
        <v>7733564847</v>
      </c>
      <c r="L666" s="24" t="s">
        <v>2180</v>
      </c>
      <c r="M666" t="s">
        <v>98</v>
      </c>
      <c r="N666" t="str">
        <f>VLOOKUP(درخواست[[#This Row],[کدکتاب]],کتاب[#All],4,FALSE)</f>
        <v>سایر</v>
      </c>
      <c r="O666">
        <f>VLOOKUP(درخواست[[#This Row],[کدکتاب]],کتاب[#All],3,FALSE)</f>
        <v>390000</v>
      </c>
      <c r="P666">
        <f>IF(درخواست[[#This Row],[ناشر]]="هاجر",VLOOKUP(درخواست[[#This Row],[استان]],تخفیف[#All],3,FALSE),VLOOKUP(درخواست[[#This Row],[استان]],تخفیف[#All],4,FALSE))</f>
        <v>0.3</v>
      </c>
      <c r="Q666">
        <f>درخواست[[#This Row],[پشت جلد]]*(1-درخواست[[#This Row],[تخفیف]])</f>
        <v>273000</v>
      </c>
      <c r="R666">
        <v>10</v>
      </c>
    </row>
    <row r="667" spans="1:18" x14ac:dyDescent="0.25">
      <c r="A667" s="24" t="s">
        <v>1207</v>
      </c>
      <c r="B667" t="s">
        <v>237</v>
      </c>
      <c r="C667">
        <v>3070103147</v>
      </c>
      <c r="D667" s="21" t="str">
        <f>MID(درخواست[[#This Row],[کدمدرسه]],1,1)</f>
        <v>3</v>
      </c>
      <c r="E667" t="s">
        <v>238</v>
      </c>
      <c r="F667" t="s">
        <v>238</v>
      </c>
      <c r="G667" t="s">
        <v>239</v>
      </c>
      <c r="H667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67" t="s">
        <v>240</v>
      </c>
      <c r="J667">
        <v>9177709472</v>
      </c>
      <c r="K667">
        <v>7733564847</v>
      </c>
      <c r="L667" s="24" t="s">
        <v>2182</v>
      </c>
      <c r="M667" t="s">
        <v>100</v>
      </c>
      <c r="N667" t="str">
        <f>VLOOKUP(درخواست[[#This Row],[کدکتاب]],کتاب[#All],4,FALSE)</f>
        <v>سایر</v>
      </c>
      <c r="O667">
        <f>VLOOKUP(درخواست[[#This Row],[کدکتاب]],کتاب[#All],3,FALSE)</f>
        <v>450000</v>
      </c>
      <c r="P667">
        <f>IF(درخواست[[#This Row],[ناشر]]="هاجر",VLOOKUP(درخواست[[#This Row],[استان]],تخفیف[#All],3,FALSE),VLOOKUP(درخواست[[#This Row],[استان]],تخفیف[#All],4,FALSE))</f>
        <v>0.3</v>
      </c>
      <c r="Q667">
        <f>درخواست[[#This Row],[پشت جلد]]*(1-درخواست[[#This Row],[تخفیف]])</f>
        <v>315000</v>
      </c>
      <c r="R667">
        <v>7</v>
      </c>
    </row>
    <row r="668" spans="1:18" x14ac:dyDescent="0.25">
      <c r="A668" s="24" t="s">
        <v>1208</v>
      </c>
      <c r="B668" t="s">
        <v>237</v>
      </c>
      <c r="C668">
        <v>3070103147</v>
      </c>
      <c r="D668" s="21" t="str">
        <f>MID(درخواست[[#This Row],[کدمدرسه]],1,1)</f>
        <v>3</v>
      </c>
      <c r="E668" t="s">
        <v>238</v>
      </c>
      <c r="F668" t="s">
        <v>238</v>
      </c>
      <c r="G668" t="s">
        <v>239</v>
      </c>
      <c r="H668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68" t="s">
        <v>240</v>
      </c>
      <c r="J668">
        <v>9177709472</v>
      </c>
      <c r="K668">
        <v>7733564847</v>
      </c>
      <c r="L668" s="24" t="s">
        <v>2186</v>
      </c>
      <c r="M668" t="s">
        <v>104</v>
      </c>
      <c r="N668" t="str">
        <f>VLOOKUP(درخواست[[#This Row],[کدکتاب]],کتاب[#All],4,FALSE)</f>
        <v>سایر</v>
      </c>
      <c r="O668">
        <f>VLOOKUP(درخواست[[#This Row],[کدکتاب]],کتاب[#All],3,FALSE)</f>
        <v>500000</v>
      </c>
      <c r="P668">
        <f>IF(درخواست[[#This Row],[ناشر]]="هاجر",VLOOKUP(درخواست[[#This Row],[استان]],تخفیف[#All],3,FALSE),VLOOKUP(درخواست[[#This Row],[استان]],تخفیف[#All],4,FALSE))</f>
        <v>0.3</v>
      </c>
      <c r="Q668">
        <f>درخواست[[#This Row],[پشت جلد]]*(1-درخواست[[#This Row],[تخفیف]])</f>
        <v>350000</v>
      </c>
      <c r="R668">
        <v>5</v>
      </c>
    </row>
    <row r="669" spans="1:18" x14ac:dyDescent="0.25">
      <c r="A669" s="24" t="s">
        <v>1209</v>
      </c>
      <c r="B669" t="s">
        <v>237</v>
      </c>
      <c r="C669">
        <v>3070103147</v>
      </c>
      <c r="D669" s="21" t="str">
        <f>MID(درخواست[[#This Row],[کدمدرسه]],1,1)</f>
        <v>3</v>
      </c>
      <c r="E669" t="s">
        <v>238</v>
      </c>
      <c r="F669" t="s">
        <v>238</v>
      </c>
      <c r="G669" t="s">
        <v>239</v>
      </c>
      <c r="H669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69" t="s">
        <v>240</v>
      </c>
      <c r="J669">
        <v>9177709472</v>
      </c>
      <c r="K669">
        <v>7733564847</v>
      </c>
      <c r="L669" s="24" t="s">
        <v>2187</v>
      </c>
      <c r="M669" t="s">
        <v>105</v>
      </c>
      <c r="N669" t="str">
        <f>VLOOKUP(درخواست[[#This Row],[کدکتاب]],کتاب[#All],4,FALSE)</f>
        <v>سایر</v>
      </c>
      <c r="O669">
        <f>VLOOKUP(درخواست[[#This Row],[کدکتاب]],کتاب[#All],3,FALSE)</f>
        <v>110000</v>
      </c>
      <c r="P669">
        <f>IF(درخواست[[#This Row],[ناشر]]="هاجر",VLOOKUP(درخواست[[#This Row],[استان]],تخفیف[#All],3,FALSE),VLOOKUP(درخواست[[#This Row],[استان]],تخفیف[#All],4,FALSE))</f>
        <v>0.3</v>
      </c>
      <c r="Q669">
        <f>درخواست[[#This Row],[پشت جلد]]*(1-درخواست[[#This Row],[تخفیف]])</f>
        <v>77000</v>
      </c>
      <c r="R669">
        <v>10</v>
      </c>
    </row>
    <row r="670" spans="1:18" x14ac:dyDescent="0.25">
      <c r="A670" s="24" t="s">
        <v>1210</v>
      </c>
      <c r="B670" t="s">
        <v>237</v>
      </c>
      <c r="C670">
        <v>3070103147</v>
      </c>
      <c r="D670" s="21" t="str">
        <f>MID(درخواست[[#This Row],[کدمدرسه]],1,1)</f>
        <v>3</v>
      </c>
      <c r="E670" t="s">
        <v>238</v>
      </c>
      <c r="F670" t="s">
        <v>238</v>
      </c>
      <c r="G670" t="s">
        <v>239</v>
      </c>
      <c r="H670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70" t="s">
        <v>240</v>
      </c>
      <c r="J670">
        <v>9177709472</v>
      </c>
      <c r="K670">
        <v>7733564847</v>
      </c>
      <c r="L670" s="24" t="s">
        <v>2192</v>
      </c>
      <c r="M670" t="s">
        <v>110</v>
      </c>
      <c r="N670" t="str">
        <f>VLOOKUP(درخواست[[#This Row],[کدکتاب]],کتاب[#All],4,FALSE)</f>
        <v>سایر</v>
      </c>
      <c r="O670">
        <f>VLOOKUP(درخواست[[#This Row],[کدکتاب]],کتاب[#All],3,FALSE)</f>
        <v>58000</v>
      </c>
      <c r="P670">
        <f>IF(درخواست[[#This Row],[ناشر]]="هاجر",VLOOKUP(درخواست[[#This Row],[استان]],تخفیف[#All],3,FALSE),VLOOKUP(درخواست[[#This Row],[استان]],تخفیف[#All],4,FALSE))</f>
        <v>0.3</v>
      </c>
      <c r="Q670">
        <f>درخواست[[#This Row],[پشت جلد]]*(1-درخواست[[#This Row],[تخفیف]])</f>
        <v>40600</v>
      </c>
      <c r="R670">
        <v>8</v>
      </c>
    </row>
    <row r="671" spans="1:18" x14ac:dyDescent="0.25">
      <c r="A671" s="24" t="s">
        <v>1211</v>
      </c>
      <c r="B671" t="s">
        <v>237</v>
      </c>
      <c r="C671">
        <v>3070103147</v>
      </c>
      <c r="D671" s="21" t="str">
        <f>MID(درخواست[[#This Row],[کدمدرسه]],1,1)</f>
        <v>3</v>
      </c>
      <c r="E671" t="s">
        <v>238</v>
      </c>
      <c r="F671" t="s">
        <v>238</v>
      </c>
      <c r="G671" t="s">
        <v>239</v>
      </c>
      <c r="H671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71" t="s">
        <v>240</v>
      </c>
      <c r="J671">
        <v>9177709472</v>
      </c>
      <c r="K671">
        <v>7733564847</v>
      </c>
      <c r="L671" s="24" t="s">
        <v>2110</v>
      </c>
      <c r="M671" t="s">
        <v>112</v>
      </c>
      <c r="N671" t="str">
        <f>VLOOKUP(درخواست[[#This Row],[کدکتاب]],کتاب[#All],4,FALSE)</f>
        <v>سایر</v>
      </c>
      <c r="O671">
        <f>VLOOKUP(درخواست[[#This Row],[کدکتاب]],کتاب[#All],3,FALSE)</f>
        <v>600000</v>
      </c>
      <c r="P671">
        <f>IF(درخواست[[#This Row],[ناشر]]="هاجر",VLOOKUP(درخواست[[#This Row],[استان]],تخفیف[#All],3,FALSE),VLOOKUP(درخواست[[#This Row],[استان]],تخفیف[#All],4,FALSE))</f>
        <v>0.3</v>
      </c>
      <c r="Q671">
        <f>درخواست[[#This Row],[پشت جلد]]*(1-درخواست[[#This Row],[تخفیف]])</f>
        <v>420000</v>
      </c>
      <c r="R671">
        <v>6</v>
      </c>
    </row>
    <row r="672" spans="1:18" x14ac:dyDescent="0.25">
      <c r="A672" s="24" t="s">
        <v>1212</v>
      </c>
      <c r="B672" t="s">
        <v>237</v>
      </c>
      <c r="C672">
        <v>3070103147</v>
      </c>
      <c r="D672" s="21" t="str">
        <f>MID(درخواست[[#This Row],[کدمدرسه]],1,1)</f>
        <v>3</v>
      </c>
      <c r="E672" t="s">
        <v>238</v>
      </c>
      <c r="F672" t="s">
        <v>238</v>
      </c>
      <c r="G672" t="s">
        <v>239</v>
      </c>
      <c r="H672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72" t="s">
        <v>240</v>
      </c>
      <c r="J672">
        <v>9177709472</v>
      </c>
      <c r="K672">
        <v>7733564847</v>
      </c>
      <c r="L672" s="24" t="s">
        <v>2194</v>
      </c>
      <c r="M672" t="s">
        <v>114</v>
      </c>
      <c r="N672" t="str">
        <f>VLOOKUP(درخواست[[#This Row],[کدکتاب]],کتاب[#All],4,FALSE)</f>
        <v>هاجر</v>
      </c>
      <c r="O672">
        <f>VLOOKUP(درخواست[[#This Row],[کدکتاب]],کتاب[#All],3,FALSE)</f>
        <v>270000</v>
      </c>
      <c r="P672">
        <f>IF(درخواست[[#This Row],[ناشر]]="هاجر",VLOOKUP(درخواست[[#This Row],[استان]],تخفیف[#All],3,FALSE),VLOOKUP(درخواست[[#This Row],[استان]],تخفیف[#All],4,FALSE))</f>
        <v>0.5</v>
      </c>
      <c r="Q672">
        <f>درخواست[[#This Row],[پشت جلد]]*(1-درخواست[[#This Row],[تخفیف]])</f>
        <v>135000</v>
      </c>
      <c r="R672">
        <v>5</v>
      </c>
    </row>
    <row r="673" spans="1:18" x14ac:dyDescent="0.25">
      <c r="A673" s="24" t="s">
        <v>1213</v>
      </c>
      <c r="B673" t="s">
        <v>237</v>
      </c>
      <c r="C673">
        <v>3070103147</v>
      </c>
      <c r="D673" s="21" t="str">
        <f>MID(درخواست[[#This Row],[کدمدرسه]],1,1)</f>
        <v>3</v>
      </c>
      <c r="E673" t="s">
        <v>238</v>
      </c>
      <c r="F673" t="s">
        <v>238</v>
      </c>
      <c r="G673" t="s">
        <v>239</v>
      </c>
      <c r="H673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73" t="s">
        <v>240</v>
      </c>
      <c r="J673">
        <v>9177709472</v>
      </c>
      <c r="K673">
        <v>7733564847</v>
      </c>
      <c r="L673" s="24" t="s">
        <v>2196</v>
      </c>
      <c r="M673" t="s">
        <v>116</v>
      </c>
      <c r="N673" t="str">
        <f>VLOOKUP(درخواست[[#This Row],[کدکتاب]],کتاب[#All],4,FALSE)</f>
        <v>سایر</v>
      </c>
      <c r="O673">
        <f>VLOOKUP(درخواست[[#This Row],[کدکتاب]],کتاب[#All],3,FALSE)</f>
        <v>290000</v>
      </c>
      <c r="P673">
        <f>IF(درخواست[[#This Row],[ناشر]]="هاجر",VLOOKUP(درخواست[[#This Row],[استان]],تخفیف[#All],3,FALSE),VLOOKUP(درخواست[[#This Row],[استان]],تخفیف[#All],4,FALSE))</f>
        <v>0.3</v>
      </c>
      <c r="Q673">
        <f>درخواست[[#This Row],[پشت جلد]]*(1-درخواست[[#This Row],[تخفیف]])</f>
        <v>203000</v>
      </c>
      <c r="R673">
        <v>22</v>
      </c>
    </row>
    <row r="674" spans="1:18" x14ac:dyDescent="0.25">
      <c r="A674" s="24" t="s">
        <v>1214</v>
      </c>
      <c r="B674" t="s">
        <v>237</v>
      </c>
      <c r="C674">
        <v>3070103147</v>
      </c>
      <c r="D674" s="21" t="str">
        <f>MID(درخواست[[#This Row],[کدمدرسه]],1,1)</f>
        <v>3</v>
      </c>
      <c r="E674" t="s">
        <v>238</v>
      </c>
      <c r="F674" t="s">
        <v>238</v>
      </c>
      <c r="G674" t="s">
        <v>239</v>
      </c>
      <c r="H674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74" t="s">
        <v>240</v>
      </c>
      <c r="J674">
        <v>9177709472</v>
      </c>
      <c r="K674">
        <v>7733564847</v>
      </c>
      <c r="L674" s="24" t="s">
        <v>2198</v>
      </c>
      <c r="M674" t="s">
        <v>118</v>
      </c>
      <c r="N674" t="str">
        <f>VLOOKUP(درخواست[[#This Row],[کدکتاب]],کتاب[#All],4,FALSE)</f>
        <v>سایر</v>
      </c>
      <c r="O674">
        <f>VLOOKUP(درخواست[[#This Row],[کدکتاب]],کتاب[#All],3,FALSE)</f>
        <v>0</v>
      </c>
      <c r="P674">
        <f>IF(درخواست[[#This Row],[ناشر]]="هاجر",VLOOKUP(درخواست[[#This Row],[استان]],تخفیف[#All],3,FALSE),VLOOKUP(درخواست[[#This Row],[استان]],تخفیف[#All],4,FALSE))</f>
        <v>0.3</v>
      </c>
      <c r="Q674">
        <f>درخواست[[#This Row],[پشت جلد]]*(1-درخواست[[#This Row],[تخفیف]])</f>
        <v>0</v>
      </c>
      <c r="R674">
        <v>10</v>
      </c>
    </row>
    <row r="675" spans="1:18" x14ac:dyDescent="0.25">
      <c r="A675" s="24" t="s">
        <v>1215</v>
      </c>
      <c r="B675" t="s">
        <v>237</v>
      </c>
      <c r="C675">
        <v>3070103147</v>
      </c>
      <c r="D675" s="21" t="str">
        <f>MID(درخواست[[#This Row],[کدمدرسه]],1,1)</f>
        <v>3</v>
      </c>
      <c r="E675" t="s">
        <v>238</v>
      </c>
      <c r="F675" t="s">
        <v>238</v>
      </c>
      <c r="G675" t="s">
        <v>239</v>
      </c>
      <c r="H675" t="str">
        <f>درخواست[[#This Row],[استان]]&amp;"/"&amp;درخواست[[#This Row],[شهر]]&amp;"/"&amp;درخواست[[#This Row],[مدرسه]]</f>
        <v>بوشهر/بوشهر/مرکز تخصصی فقه و اصول معصومیه</v>
      </c>
      <c r="I675" t="s">
        <v>240</v>
      </c>
      <c r="J675">
        <v>9177709472</v>
      </c>
      <c r="K675">
        <v>7733564847</v>
      </c>
      <c r="L675" s="24" t="s">
        <v>2206</v>
      </c>
      <c r="M675" t="s">
        <v>126</v>
      </c>
      <c r="N675" t="str">
        <f>VLOOKUP(درخواست[[#This Row],[کدکتاب]],کتاب[#All],4,FALSE)</f>
        <v>سایر</v>
      </c>
      <c r="O675">
        <f>VLOOKUP(درخواست[[#This Row],[کدکتاب]],کتاب[#All],3,FALSE)</f>
        <v>250000</v>
      </c>
      <c r="P675">
        <f>IF(درخواست[[#This Row],[ناشر]]="هاجر",VLOOKUP(درخواست[[#This Row],[استان]],تخفیف[#All],3,FALSE),VLOOKUP(درخواست[[#This Row],[استان]],تخفیف[#All],4,FALSE))</f>
        <v>0.3</v>
      </c>
      <c r="Q675">
        <f>درخواست[[#This Row],[پشت جلد]]*(1-درخواست[[#This Row],[تخفیف]])</f>
        <v>175000</v>
      </c>
      <c r="R675">
        <v>10</v>
      </c>
    </row>
    <row r="676" spans="1:18" x14ac:dyDescent="0.25">
      <c r="A676" s="24" t="s">
        <v>1216</v>
      </c>
      <c r="B676" t="s">
        <v>241</v>
      </c>
      <c r="C676">
        <v>3040213138</v>
      </c>
      <c r="D676" s="21" t="str">
        <f>MID(درخواست[[#This Row],[کدمدرسه]],1,1)</f>
        <v>3</v>
      </c>
      <c r="E676" t="s">
        <v>161</v>
      </c>
      <c r="F676" t="s">
        <v>161</v>
      </c>
      <c r="G676" t="s">
        <v>242</v>
      </c>
      <c r="H676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76" t="s">
        <v>243</v>
      </c>
      <c r="J676">
        <v>9132681161</v>
      </c>
      <c r="K676">
        <v>35250756</v>
      </c>
      <c r="L676" s="24" t="s">
        <v>2209</v>
      </c>
      <c r="M676" t="s">
        <v>16</v>
      </c>
      <c r="N676" t="str">
        <f>VLOOKUP(درخواست[[#This Row],[کدکتاب]],کتاب[#All],4,FALSE)</f>
        <v>سایر</v>
      </c>
      <c r="O676">
        <f>VLOOKUP(درخواست[[#This Row],[کدکتاب]],کتاب[#All],3,FALSE)</f>
        <v>790000</v>
      </c>
      <c r="P676">
        <f>IF(درخواست[[#This Row],[ناشر]]="هاجر",VLOOKUP(درخواست[[#This Row],[استان]],تخفیف[#All],3,FALSE),VLOOKUP(درخواست[[#This Row],[استان]],تخفیف[#All],4,FALSE))</f>
        <v>0.25</v>
      </c>
      <c r="Q676">
        <f>درخواست[[#This Row],[پشت جلد]]*(1-درخواست[[#This Row],[تخفیف]])</f>
        <v>592500</v>
      </c>
      <c r="R676">
        <v>2</v>
      </c>
    </row>
    <row r="677" spans="1:18" x14ac:dyDescent="0.25">
      <c r="A677" s="24" t="s">
        <v>1217</v>
      </c>
      <c r="B677" t="s">
        <v>241</v>
      </c>
      <c r="C677">
        <v>3040213138</v>
      </c>
      <c r="D677" s="21" t="str">
        <f>MID(درخواست[[#This Row],[کدمدرسه]],1,1)</f>
        <v>3</v>
      </c>
      <c r="E677" t="s">
        <v>161</v>
      </c>
      <c r="F677" t="s">
        <v>161</v>
      </c>
      <c r="G677" t="s">
        <v>242</v>
      </c>
      <c r="H677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77" t="s">
        <v>243</v>
      </c>
      <c r="J677">
        <v>9132681161</v>
      </c>
      <c r="K677">
        <v>35250756</v>
      </c>
      <c r="L677" s="24" t="s">
        <v>2100</v>
      </c>
      <c r="M677" t="s">
        <v>17</v>
      </c>
      <c r="N677" t="str">
        <f>VLOOKUP(درخواست[[#This Row],[کدکتاب]],کتاب[#All],4,FALSE)</f>
        <v>هاجر</v>
      </c>
      <c r="O677">
        <f>VLOOKUP(درخواست[[#This Row],[کدکتاب]],کتاب[#All],3,FALSE)</f>
        <v>320000</v>
      </c>
      <c r="P677">
        <f>IF(درخواست[[#This Row],[ناشر]]="هاجر",VLOOKUP(درخواست[[#This Row],[استان]],تخفیف[#All],3,FALSE),VLOOKUP(درخواست[[#This Row],[استان]],تخفیف[#All],4,FALSE))</f>
        <v>0.37</v>
      </c>
      <c r="Q677">
        <f>درخواست[[#This Row],[پشت جلد]]*(1-درخواست[[#This Row],[تخفیف]])</f>
        <v>201600</v>
      </c>
      <c r="R677">
        <v>21</v>
      </c>
    </row>
    <row r="678" spans="1:18" x14ac:dyDescent="0.25">
      <c r="A678" s="24" t="s">
        <v>1218</v>
      </c>
      <c r="B678" t="s">
        <v>241</v>
      </c>
      <c r="C678">
        <v>3040213138</v>
      </c>
      <c r="D678" s="21" t="str">
        <f>MID(درخواست[[#This Row],[کدمدرسه]],1,1)</f>
        <v>3</v>
      </c>
      <c r="E678" t="s">
        <v>161</v>
      </c>
      <c r="F678" t="s">
        <v>161</v>
      </c>
      <c r="G678" t="s">
        <v>242</v>
      </c>
      <c r="H678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78" t="s">
        <v>243</v>
      </c>
      <c r="J678">
        <v>9132681161</v>
      </c>
      <c r="K678">
        <v>35250756</v>
      </c>
      <c r="L678" s="24" t="s">
        <v>2104</v>
      </c>
      <c r="M678" t="s">
        <v>21</v>
      </c>
      <c r="N678" t="str">
        <f>VLOOKUP(درخواست[[#This Row],[کدکتاب]],کتاب[#All],4,FALSE)</f>
        <v>سایر</v>
      </c>
      <c r="O678">
        <f>VLOOKUP(درخواست[[#This Row],[کدکتاب]],کتاب[#All],3,FALSE)</f>
        <v>900000</v>
      </c>
      <c r="P678">
        <f>IF(درخواست[[#This Row],[ناشر]]="هاجر",VLOOKUP(درخواست[[#This Row],[استان]],تخفیف[#All],3,FALSE),VLOOKUP(درخواست[[#This Row],[استان]],تخفیف[#All],4,FALSE))</f>
        <v>0.25</v>
      </c>
      <c r="Q678">
        <f>درخواست[[#This Row],[پشت جلد]]*(1-درخواست[[#This Row],[تخفیف]])</f>
        <v>675000</v>
      </c>
      <c r="R678">
        <v>61</v>
      </c>
    </row>
    <row r="679" spans="1:18" x14ac:dyDescent="0.25">
      <c r="A679" s="24" t="s">
        <v>1219</v>
      </c>
      <c r="B679" t="s">
        <v>241</v>
      </c>
      <c r="C679">
        <v>3040213138</v>
      </c>
      <c r="D679" s="21" t="str">
        <f>MID(درخواست[[#This Row],[کدمدرسه]],1,1)</f>
        <v>3</v>
      </c>
      <c r="E679" t="s">
        <v>161</v>
      </c>
      <c r="F679" t="s">
        <v>161</v>
      </c>
      <c r="G679" t="s">
        <v>242</v>
      </c>
      <c r="H679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79" t="s">
        <v>243</v>
      </c>
      <c r="J679">
        <v>9132681161</v>
      </c>
      <c r="K679">
        <v>35250756</v>
      </c>
      <c r="L679" s="24" t="s">
        <v>2113</v>
      </c>
      <c r="M679" t="s">
        <v>30</v>
      </c>
      <c r="N679" t="str">
        <f>VLOOKUP(درخواست[[#This Row],[کدکتاب]],کتاب[#All],4,FALSE)</f>
        <v>سایر</v>
      </c>
      <c r="O679">
        <f>VLOOKUP(درخواست[[#This Row],[کدکتاب]],کتاب[#All],3,FALSE)</f>
        <v>350000</v>
      </c>
      <c r="P679">
        <f>IF(درخواست[[#This Row],[ناشر]]="هاجر",VLOOKUP(درخواست[[#This Row],[استان]],تخفیف[#All],3,FALSE),VLOOKUP(درخواست[[#This Row],[استان]],تخفیف[#All],4,FALSE))</f>
        <v>0.25</v>
      </c>
      <c r="Q679">
        <f>درخواست[[#This Row],[پشت جلد]]*(1-درخواست[[#This Row],[تخفیف]])</f>
        <v>262500</v>
      </c>
      <c r="R679">
        <v>20</v>
      </c>
    </row>
    <row r="680" spans="1:18" x14ac:dyDescent="0.25">
      <c r="A680" s="24" t="s">
        <v>1220</v>
      </c>
      <c r="B680" t="s">
        <v>241</v>
      </c>
      <c r="C680">
        <v>3040213138</v>
      </c>
      <c r="D680" s="21" t="str">
        <f>MID(درخواست[[#This Row],[کدمدرسه]],1,1)</f>
        <v>3</v>
      </c>
      <c r="E680" t="s">
        <v>161</v>
      </c>
      <c r="F680" t="s">
        <v>161</v>
      </c>
      <c r="G680" t="s">
        <v>242</v>
      </c>
      <c r="H680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80" t="s">
        <v>243</v>
      </c>
      <c r="J680">
        <v>9132681161</v>
      </c>
      <c r="K680">
        <v>35250756</v>
      </c>
      <c r="L680" s="24" t="s">
        <v>2117</v>
      </c>
      <c r="M680" t="s">
        <v>33</v>
      </c>
      <c r="N680" t="str">
        <f>VLOOKUP(درخواست[[#This Row],[کدکتاب]],کتاب[#All],4,FALSE)</f>
        <v>سایر</v>
      </c>
      <c r="O680">
        <f>VLOOKUP(درخواست[[#This Row],[کدکتاب]],کتاب[#All],3,FALSE)</f>
        <v>220000</v>
      </c>
      <c r="P680">
        <f>IF(درخواست[[#This Row],[ناشر]]="هاجر",VLOOKUP(درخواست[[#This Row],[استان]],تخفیف[#All],3,FALSE),VLOOKUP(درخواست[[#This Row],[استان]],تخفیف[#All],4,FALSE))</f>
        <v>0.25</v>
      </c>
      <c r="Q680">
        <f>درخواست[[#This Row],[پشت جلد]]*(1-درخواست[[#This Row],[تخفیف]])</f>
        <v>165000</v>
      </c>
      <c r="R680">
        <v>1</v>
      </c>
    </row>
    <row r="681" spans="1:18" x14ac:dyDescent="0.25">
      <c r="A681" s="24" t="s">
        <v>1221</v>
      </c>
      <c r="B681" t="s">
        <v>241</v>
      </c>
      <c r="C681">
        <v>3040213138</v>
      </c>
      <c r="D681" s="21" t="str">
        <f>MID(درخواست[[#This Row],[کدمدرسه]],1,1)</f>
        <v>3</v>
      </c>
      <c r="E681" t="s">
        <v>161</v>
      </c>
      <c r="F681" t="s">
        <v>161</v>
      </c>
      <c r="G681" t="s">
        <v>242</v>
      </c>
      <c r="H681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81" t="s">
        <v>243</v>
      </c>
      <c r="J681">
        <v>9132681161</v>
      </c>
      <c r="K681">
        <v>35250756</v>
      </c>
      <c r="L681" s="24" t="s">
        <v>2134</v>
      </c>
      <c r="M681" t="s">
        <v>53</v>
      </c>
      <c r="N681" t="str">
        <f>VLOOKUP(درخواست[[#This Row],[کدکتاب]],کتاب[#All],4,FALSE)</f>
        <v>سایر</v>
      </c>
      <c r="O681">
        <f>VLOOKUP(درخواست[[#This Row],[کدکتاب]],کتاب[#All],3,FALSE)</f>
        <v>233000</v>
      </c>
      <c r="P681">
        <f>IF(درخواست[[#This Row],[ناشر]]="هاجر",VLOOKUP(درخواست[[#This Row],[استان]],تخفیف[#All],3,FALSE),VLOOKUP(درخواست[[#This Row],[استان]],تخفیف[#All],4,FALSE))</f>
        <v>0.25</v>
      </c>
      <c r="Q681">
        <f>درخواست[[#This Row],[پشت جلد]]*(1-درخواست[[#This Row],[تخفیف]])</f>
        <v>174750</v>
      </c>
      <c r="R681">
        <v>18</v>
      </c>
    </row>
    <row r="682" spans="1:18" x14ac:dyDescent="0.25">
      <c r="A682" s="24" t="s">
        <v>1222</v>
      </c>
      <c r="B682" t="s">
        <v>241</v>
      </c>
      <c r="C682">
        <v>3040213138</v>
      </c>
      <c r="D682" s="21" t="str">
        <f>MID(درخواست[[#This Row],[کدمدرسه]],1,1)</f>
        <v>3</v>
      </c>
      <c r="E682" t="s">
        <v>161</v>
      </c>
      <c r="F682" t="s">
        <v>161</v>
      </c>
      <c r="G682" t="s">
        <v>242</v>
      </c>
      <c r="H682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82" t="s">
        <v>243</v>
      </c>
      <c r="J682">
        <v>9132681161</v>
      </c>
      <c r="K682">
        <v>35250756</v>
      </c>
      <c r="L682" s="24" t="s">
        <v>2135</v>
      </c>
      <c r="M682" t="s">
        <v>54</v>
      </c>
      <c r="N682" t="str">
        <f>VLOOKUP(درخواست[[#This Row],[کدکتاب]],کتاب[#All],4,FALSE)</f>
        <v>سایر</v>
      </c>
      <c r="O682">
        <f>VLOOKUP(درخواست[[#This Row],[کدکتاب]],کتاب[#All],3,FALSE)</f>
        <v>600000</v>
      </c>
      <c r="P682">
        <f>IF(درخواست[[#This Row],[ناشر]]="هاجر",VLOOKUP(درخواست[[#This Row],[استان]],تخفیف[#All],3,FALSE),VLOOKUP(درخواست[[#This Row],[استان]],تخفیف[#All],4,FALSE))</f>
        <v>0.25</v>
      </c>
      <c r="Q682">
        <f>درخواست[[#This Row],[پشت جلد]]*(1-درخواست[[#This Row],[تخفیف]])</f>
        <v>450000</v>
      </c>
      <c r="R682">
        <v>17</v>
      </c>
    </row>
    <row r="683" spans="1:18" x14ac:dyDescent="0.25">
      <c r="A683" s="24" t="s">
        <v>1223</v>
      </c>
      <c r="B683" t="s">
        <v>241</v>
      </c>
      <c r="C683">
        <v>3040213138</v>
      </c>
      <c r="D683" s="21" t="str">
        <f>MID(درخواست[[#This Row],[کدمدرسه]],1,1)</f>
        <v>3</v>
      </c>
      <c r="E683" t="s">
        <v>161</v>
      </c>
      <c r="F683" t="s">
        <v>161</v>
      </c>
      <c r="G683" t="s">
        <v>242</v>
      </c>
      <c r="H683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83" t="s">
        <v>243</v>
      </c>
      <c r="J683">
        <v>9132681161</v>
      </c>
      <c r="K683">
        <v>35250756</v>
      </c>
      <c r="L683" s="24" t="s">
        <v>2143</v>
      </c>
      <c r="M683" t="s">
        <v>62</v>
      </c>
      <c r="N683" t="str">
        <f>VLOOKUP(درخواست[[#This Row],[کدکتاب]],کتاب[#All],4,FALSE)</f>
        <v>سایر</v>
      </c>
      <c r="O683">
        <f>VLOOKUP(درخواست[[#This Row],[کدکتاب]],کتاب[#All],3,FALSE)</f>
        <v>160000</v>
      </c>
      <c r="P683">
        <f>IF(درخواست[[#This Row],[ناشر]]="هاجر",VLOOKUP(درخواست[[#This Row],[استان]],تخفیف[#All],3,FALSE),VLOOKUP(درخواست[[#This Row],[استان]],تخفیف[#All],4,FALSE))</f>
        <v>0.25</v>
      </c>
      <c r="Q683">
        <f>درخواست[[#This Row],[پشت جلد]]*(1-درخواست[[#This Row],[تخفیف]])</f>
        <v>120000</v>
      </c>
      <c r="R683">
        <v>8</v>
      </c>
    </row>
    <row r="684" spans="1:18" x14ac:dyDescent="0.25">
      <c r="A684" s="24" t="s">
        <v>1224</v>
      </c>
      <c r="B684" t="s">
        <v>241</v>
      </c>
      <c r="C684">
        <v>3040213138</v>
      </c>
      <c r="D684" s="21" t="str">
        <f>MID(درخواست[[#This Row],[کدمدرسه]],1,1)</f>
        <v>3</v>
      </c>
      <c r="E684" t="s">
        <v>161</v>
      </c>
      <c r="F684" t="s">
        <v>161</v>
      </c>
      <c r="G684" t="s">
        <v>242</v>
      </c>
      <c r="H684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84" t="s">
        <v>243</v>
      </c>
      <c r="J684">
        <v>9132681161</v>
      </c>
      <c r="K684">
        <v>35250756</v>
      </c>
      <c r="L684" s="24" t="s">
        <v>2149</v>
      </c>
      <c r="M684" t="s">
        <v>70</v>
      </c>
      <c r="N684" t="str">
        <f>VLOOKUP(درخواست[[#This Row],[کدکتاب]],کتاب[#All],4,FALSE)</f>
        <v>سایر</v>
      </c>
      <c r="O684">
        <f>VLOOKUP(درخواست[[#This Row],[کدکتاب]],کتاب[#All],3,FALSE)</f>
        <v>340000</v>
      </c>
      <c r="P684">
        <f>IF(درخواست[[#This Row],[ناشر]]="هاجر",VLOOKUP(درخواست[[#This Row],[استان]],تخفیف[#All],3,FALSE),VLOOKUP(درخواست[[#This Row],[استان]],تخفیف[#All],4,FALSE))</f>
        <v>0.25</v>
      </c>
      <c r="Q684">
        <f>درخواست[[#This Row],[پشت جلد]]*(1-درخواست[[#This Row],[تخفیف]])</f>
        <v>255000</v>
      </c>
      <c r="R684">
        <v>16</v>
      </c>
    </row>
    <row r="685" spans="1:18" x14ac:dyDescent="0.25">
      <c r="A685" s="24" t="s">
        <v>1225</v>
      </c>
      <c r="B685" t="s">
        <v>241</v>
      </c>
      <c r="C685">
        <v>3040213138</v>
      </c>
      <c r="D685" s="21" t="str">
        <f>MID(درخواست[[#This Row],[کدمدرسه]],1,1)</f>
        <v>3</v>
      </c>
      <c r="E685" t="s">
        <v>161</v>
      </c>
      <c r="F685" t="s">
        <v>161</v>
      </c>
      <c r="G685" t="s">
        <v>242</v>
      </c>
      <c r="H685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85" t="s">
        <v>243</v>
      </c>
      <c r="J685">
        <v>9132681161</v>
      </c>
      <c r="K685">
        <v>35250756</v>
      </c>
      <c r="L685" s="24" t="s">
        <v>2156</v>
      </c>
      <c r="M685" t="s">
        <v>75</v>
      </c>
      <c r="N685" t="str">
        <f>VLOOKUP(درخواست[[#This Row],[کدکتاب]],کتاب[#All],4,FALSE)</f>
        <v>هاجر</v>
      </c>
      <c r="O685">
        <f>VLOOKUP(درخواست[[#This Row],[کدکتاب]],کتاب[#All],3,FALSE)</f>
        <v>500000</v>
      </c>
      <c r="P685">
        <f>IF(درخواست[[#This Row],[ناشر]]="هاجر",VLOOKUP(درخواست[[#This Row],[استان]],تخفیف[#All],3,FALSE),VLOOKUP(درخواست[[#This Row],[استان]],تخفیف[#All],4,FALSE))</f>
        <v>0.37</v>
      </c>
      <c r="Q685">
        <f>درخواست[[#This Row],[پشت جلد]]*(1-درخواست[[#This Row],[تخفیف]])</f>
        <v>315000</v>
      </c>
      <c r="R685">
        <v>60</v>
      </c>
    </row>
    <row r="686" spans="1:18" x14ac:dyDescent="0.25">
      <c r="A686" s="24" t="s">
        <v>1226</v>
      </c>
      <c r="B686" t="s">
        <v>241</v>
      </c>
      <c r="C686">
        <v>3040213138</v>
      </c>
      <c r="D686" s="21" t="str">
        <f>MID(درخواست[[#This Row],[کدمدرسه]],1,1)</f>
        <v>3</v>
      </c>
      <c r="E686" t="s">
        <v>161</v>
      </c>
      <c r="F686" t="s">
        <v>161</v>
      </c>
      <c r="G686" t="s">
        <v>242</v>
      </c>
      <c r="H686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86" t="s">
        <v>243</v>
      </c>
      <c r="J686">
        <v>9132681161</v>
      </c>
      <c r="K686">
        <v>35250756</v>
      </c>
      <c r="L686" s="24" t="s">
        <v>2159</v>
      </c>
      <c r="M686" t="s">
        <v>78</v>
      </c>
      <c r="N686" t="str">
        <f>VLOOKUP(درخواست[[#This Row],[کدکتاب]],کتاب[#All],4,FALSE)</f>
        <v>هاجر</v>
      </c>
      <c r="O686">
        <f>VLOOKUP(درخواست[[#This Row],[کدکتاب]],کتاب[#All],3,FALSE)</f>
        <v>490000</v>
      </c>
      <c r="P686">
        <f>IF(درخواست[[#This Row],[ناشر]]="هاجر",VLOOKUP(درخواست[[#This Row],[استان]],تخفیف[#All],3,FALSE),VLOOKUP(درخواست[[#This Row],[استان]],تخفیف[#All],4,FALSE))</f>
        <v>0.37</v>
      </c>
      <c r="Q686">
        <f>درخواست[[#This Row],[پشت جلد]]*(1-درخواست[[#This Row],[تخفیف]])</f>
        <v>308700</v>
      </c>
      <c r="R686">
        <v>25</v>
      </c>
    </row>
    <row r="687" spans="1:18" x14ac:dyDescent="0.25">
      <c r="A687" s="24" t="s">
        <v>1227</v>
      </c>
      <c r="B687" t="s">
        <v>241</v>
      </c>
      <c r="C687">
        <v>3040213138</v>
      </c>
      <c r="D687" s="21" t="str">
        <f>MID(درخواست[[#This Row],[کدمدرسه]],1,1)</f>
        <v>3</v>
      </c>
      <c r="E687" t="s">
        <v>161</v>
      </c>
      <c r="F687" t="s">
        <v>161</v>
      </c>
      <c r="G687" t="s">
        <v>242</v>
      </c>
      <c r="H687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87" t="s">
        <v>243</v>
      </c>
      <c r="J687">
        <v>9132681161</v>
      </c>
      <c r="K687">
        <v>35250756</v>
      </c>
      <c r="L687" s="24" t="s">
        <v>2165</v>
      </c>
      <c r="M687" t="s">
        <v>81</v>
      </c>
      <c r="N687" t="str">
        <f>VLOOKUP(درخواست[[#This Row],[کدکتاب]],کتاب[#All],4,FALSE)</f>
        <v>سایر</v>
      </c>
      <c r="O687">
        <f>VLOOKUP(درخواست[[#This Row],[کدکتاب]],کتاب[#All],3,FALSE)</f>
        <v>235000</v>
      </c>
      <c r="P687">
        <f>IF(درخواست[[#This Row],[ناشر]]="هاجر",VLOOKUP(درخواست[[#This Row],[استان]],تخفیف[#All],3,FALSE),VLOOKUP(درخواست[[#This Row],[استان]],تخفیف[#All],4,FALSE))</f>
        <v>0.25</v>
      </c>
      <c r="Q687">
        <f>درخواست[[#This Row],[پشت جلد]]*(1-درخواست[[#This Row],[تخفیف]])</f>
        <v>176250</v>
      </c>
      <c r="R687">
        <v>21</v>
      </c>
    </row>
    <row r="688" spans="1:18" x14ac:dyDescent="0.25">
      <c r="A688" s="24" t="s">
        <v>1228</v>
      </c>
      <c r="B688" t="s">
        <v>241</v>
      </c>
      <c r="C688">
        <v>3040213138</v>
      </c>
      <c r="D688" s="21" t="str">
        <f>MID(درخواست[[#This Row],[کدمدرسه]],1,1)</f>
        <v>3</v>
      </c>
      <c r="E688" t="s">
        <v>161</v>
      </c>
      <c r="F688" t="s">
        <v>161</v>
      </c>
      <c r="G688" t="s">
        <v>242</v>
      </c>
      <c r="H688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88" t="s">
        <v>243</v>
      </c>
      <c r="J688">
        <v>9132681161</v>
      </c>
      <c r="K688">
        <v>35250756</v>
      </c>
      <c r="L688" s="24" t="s">
        <v>2166</v>
      </c>
      <c r="M688" t="s">
        <v>82</v>
      </c>
      <c r="N688" t="str">
        <f>VLOOKUP(درخواست[[#This Row],[کدکتاب]],کتاب[#All],4,FALSE)</f>
        <v>سایر</v>
      </c>
      <c r="O688">
        <f>VLOOKUP(درخواست[[#This Row],[کدکتاب]],کتاب[#All],3,FALSE)</f>
        <v>160000</v>
      </c>
      <c r="P688">
        <f>IF(درخواست[[#This Row],[ناشر]]="هاجر",VLOOKUP(درخواست[[#This Row],[استان]],تخفیف[#All],3,FALSE),VLOOKUP(درخواست[[#This Row],[استان]],تخفیف[#All],4,FALSE))</f>
        <v>0.25</v>
      </c>
      <c r="Q688">
        <f>درخواست[[#This Row],[پشت جلد]]*(1-درخواست[[#This Row],[تخفیف]])</f>
        <v>120000</v>
      </c>
      <c r="R688">
        <v>20</v>
      </c>
    </row>
    <row r="689" spans="1:18" x14ac:dyDescent="0.25">
      <c r="A689" s="24" t="s">
        <v>1229</v>
      </c>
      <c r="B689" t="s">
        <v>241</v>
      </c>
      <c r="C689">
        <v>3040213138</v>
      </c>
      <c r="D689" s="21" t="str">
        <f>MID(درخواست[[#This Row],[کدمدرسه]],1,1)</f>
        <v>3</v>
      </c>
      <c r="E689" t="s">
        <v>161</v>
      </c>
      <c r="F689" t="s">
        <v>161</v>
      </c>
      <c r="G689" t="s">
        <v>242</v>
      </c>
      <c r="H689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89" t="s">
        <v>243</v>
      </c>
      <c r="J689">
        <v>9132681161</v>
      </c>
      <c r="K689">
        <v>35250756</v>
      </c>
      <c r="L689" s="24" t="s">
        <v>2170</v>
      </c>
      <c r="M689" t="s">
        <v>87</v>
      </c>
      <c r="N689" t="str">
        <f>VLOOKUP(درخواست[[#This Row],[کدکتاب]],کتاب[#All],4,FALSE)</f>
        <v>سایر</v>
      </c>
      <c r="O689">
        <f>VLOOKUP(درخواست[[#This Row],[کدکتاب]],کتاب[#All],3,FALSE)</f>
        <v>550000</v>
      </c>
      <c r="P689">
        <f>IF(درخواست[[#This Row],[ناشر]]="هاجر",VLOOKUP(درخواست[[#This Row],[استان]],تخفیف[#All],3,FALSE),VLOOKUP(درخواست[[#This Row],[استان]],تخفیف[#All],4,FALSE))</f>
        <v>0.25</v>
      </c>
      <c r="Q689">
        <f>درخواست[[#This Row],[پشت جلد]]*(1-درخواست[[#This Row],[تخفیف]])</f>
        <v>412500</v>
      </c>
      <c r="R689">
        <v>20</v>
      </c>
    </row>
    <row r="690" spans="1:18" x14ac:dyDescent="0.25">
      <c r="A690" s="24" t="s">
        <v>1230</v>
      </c>
      <c r="B690" t="s">
        <v>241</v>
      </c>
      <c r="C690">
        <v>3040213138</v>
      </c>
      <c r="D690" s="21" t="str">
        <f>MID(درخواست[[#This Row],[کدمدرسه]],1,1)</f>
        <v>3</v>
      </c>
      <c r="E690" t="s">
        <v>161</v>
      </c>
      <c r="F690" t="s">
        <v>161</v>
      </c>
      <c r="G690" t="s">
        <v>242</v>
      </c>
      <c r="H690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90" t="s">
        <v>243</v>
      </c>
      <c r="J690">
        <v>9132681161</v>
      </c>
      <c r="K690">
        <v>35250756</v>
      </c>
      <c r="L690" s="24" t="s">
        <v>2179</v>
      </c>
      <c r="M690" t="s">
        <v>97</v>
      </c>
      <c r="N690" t="str">
        <f>VLOOKUP(درخواست[[#This Row],[کدکتاب]],کتاب[#All],4,FALSE)</f>
        <v>هاجر</v>
      </c>
      <c r="O690">
        <f>VLOOKUP(درخواست[[#This Row],[کدکتاب]],کتاب[#All],3,FALSE)</f>
        <v>420000</v>
      </c>
      <c r="P690">
        <f>IF(درخواست[[#This Row],[ناشر]]="هاجر",VLOOKUP(درخواست[[#This Row],[استان]],تخفیف[#All],3,FALSE),VLOOKUP(درخواست[[#This Row],[استان]],تخفیف[#All],4,FALSE))</f>
        <v>0.37</v>
      </c>
      <c r="Q690">
        <f>درخواست[[#This Row],[پشت جلد]]*(1-درخواست[[#This Row],[تخفیف]])</f>
        <v>264600</v>
      </c>
      <c r="R690">
        <v>1</v>
      </c>
    </row>
    <row r="691" spans="1:18" x14ac:dyDescent="0.25">
      <c r="A691" s="24" t="s">
        <v>1231</v>
      </c>
      <c r="B691" t="s">
        <v>241</v>
      </c>
      <c r="C691">
        <v>3040213138</v>
      </c>
      <c r="D691" s="21" t="str">
        <f>MID(درخواست[[#This Row],[کدمدرسه]],1,1)</f>
        <v>3</v>
      </c>
      <c r="E691" t="s">
        <v>161</v>
      </c>
      <c r="F691" t="s">
        <v>161</v>
      </c>
      <c r="G691" t="s">
        <v>242</v>
      </c>
      <c r="H691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91" t="s">
        <v>243</v>
      </c>
      <c r="J691">
        <v>9132681161</v>
      </c>
      <c r="K691">
        <v>35250756</v>
      </c>
      <c r="L691" s="24" t="s">
        <v>2186</v>
      </c>
      <c r="M691" t="s">
        <v>104</v>
      </c>
      <c r="N691" t="str">
        <f>VLOOKUP(درخواست[[#This Row],[کدکتاب]],کتاب[#All],4,FALSE)</f>
        <v>سایر</v>
      </c>
      <c r="O691">
        <f>VLOOKUP(درخواست[[#This Row],[کدکتاب]],کتاب[#All],3,FALSE)</f>
        <v>500000</v>
      </c>
      <c r="P691">
        <f>IF(درخواست[[#This Row],[ناشر]]="هاجر",VLOOKUP(درخواست[[#This Row],[استان]],تخفیف[#All],3,FALSE),VLOOKUP(درخواست[[#This Row],[استان]],تخفیف[#All],4,FALSE))</f>
        <v>0.25</v>
      </c>
      <c r="Q691">
        <f>درخواست[[#This Row],[پشت جلد]]*(1-درخواست[[#This Row],[تخفیف]])</f>
        <v>375000</v>
      </c>
      <c r="R691">
        <v>18</v>
      </c>
    </row>
    <row r="692" spans="1:18" x14ac:dyDescent="0.25">
      <c r="A692" s="24" t="s">
        <v>1232</v>
      </c>
      <c r="B692" t="s">
        <v>241</v>
      </c>
      <c r="C692">
        <v>3040213138</v>
      </c>
      <c r="D692" s="21" t="str">
        <f>MID(درخواست[[#This Row],[کدمدرسه]],1,1)</f>
        <v>3</v>
      </c>
      <c r="E692" t="s">
        <v>161</v>
      </c>
      <c r="F692" t="s">
        <v>161</v>
      </c>
      <c r="G692" t="s">
        <v>242</v>
      </c>
      <c r="H692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92" t="s">
        <v>243</v>
      </c>
      <c r="J692">
        <v>9132681161</v>
      </c>
      <c r="K692">
        <v>35250756</v>
      </c>
      <c r="L692" s="24" t="s">
        <v>2190</v>
      </c>
      <c r="M692" t="s">
        <v>108</v>
      </c>
      <c r="N692" t="str">
        <f>VLOOKUP(درخواست[[#This Row],[کدکتاب]],کتاب[#All],4,FALSE)</f>
        <v>سایر</v>
      </c>
      <c r="O692">
        <f>VLOOKUP(درخواست[[#This Row],[کدکتاب]],کتاب[#All],3,FALSE)</f>
        <v>300000</v>
      </c>
      <c r="P692">
        <f>IF(درخواست[[#This Row],[ناشر]]="هاجر",VLOOKUP(درخواست[[#This Row],[استان]],تخفیف[#All],3,FALSE),VLOOKUP(درخواست[[#This Row],[استان]],تخفیف[#All],4,FALSE))</f>
        <v>0.25</v>
      </c>
      <c r="Q692">
        <f>درخواست[[#This Row],[پشت جلد]]*(1-درخواست[[#This Row],[تخفیف]])</f>
        <v>225000</v>
      </c>
      <c r="R692">
        <v>8</v>
      </c>
    </row>
    <row r="693" spans="1:18" x14ac:dyDescent="0.25">
      <c r="A693" s="24" t="s">
        <v>1233</v>
      </c>
      <c r="B693" t="s">
        <v>241</v>
      </c>
      <c r="C693">
        <v>3040213138</v>
      </c>
      <c r="D693" s="21" t="str">
        <f>MID(درخواست[[#This Row],[کدمدرسه]],1,1)</f>
        <v>3</v>
      </c>
      <c r="E693" t="s">
        <v>161</v>
      </c>
      <c r="F693" t="s">
        <v>161</v>
      </c>
      <c r="G693" t="s">
        <v>242</v>
      </c>
      <c r="H693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93" t="s">
        <v>243</v>
      </c>
      <c r="J693">
        <v>9132681161</v>
      </c>
      <c r="K693">
        <v>35250756</v>
      </c>
      <c r="L693" s="24" t="s">
        <v>2193</v>
      </c>
      <c r="M693" t="s">
        <v>111</v>
      </c>
      <c r="N693" t="str">
        <f>VLOOKUP(درخواست[[#This Row],[کدکتاب]],کتاب[#All],4,FALSE)</f>
        <v>سایر</v>
      </c>
      <c r="O693">
        <f>VLOOKUP(درخواست[[#This Row],[کدکتاب]],کتاب[#All],3,FALSE)</f>
        <v>880000</v>
      </c>
      <c r="P693">
        <f>IF(درخواست[[#This Row],[ناشر]]="هاجر",VLOOKUP(درخواست[[#This Row],[استان]],تخفیف[#All],3,FALSE),VLOOKUP(درخواست[[#This Row],[استان]],تخفیف[#All],4,FALSE))</f>
        <v>0.25</v>
      </c>
      <c r="Q693">
        <f>درخواست[[#This Row],[پشت جلد]]*(1-درخواست[[#This Row],[تخفیف]])</f>
        <v>660000</v>
      </c>
      <c r="R693">
        <v>1</v>
      </c>
    </row>
    <row r="694" spans="1:18" x14ac:dyDescent="0.25">
      <c r="A694" s="24" t="s">
        <v>1234</v>
      </c>
      <c r="B694" t="s">
        <v>241</v>
      </c>
      <c r="C694">
        <v>3040213138</v>
      </c>
      <c r="D694" s="21" t="str">
        <f>MID(درخواست[[#This Row],[کدمدرسه]],1,1)</f>
        <v>3</v>
      </c>
      <c r="E694" t="s">
        <v>161</v>
      </c>
      <c r="F694" t="s">
        <v>161</v>
      </c>
      <c r="G694" t="s">
        <v>242</v>
      </c>
      <c r="H694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94" t="s">
        <v>243</v>
      </c>
      <c r="J694">
        <v>9132681161</v>
      </c>
      <c r="K694">
        <v>35250756</v>
      </c>
      <c r="L694" s="24" t="s">
        <v>2194</v>
      </c>
      <c r="M694" t="s">
        <v>114</v>
      </c>
      <c r="N694" t="str">
        <f>VLOOKUP(درخواست[[#This Row],[کدکتاب]],کتاب[#All],4,FALSE)</f>
        <v>هاجر</v>
      </c>
      <c r="O694">
        <f>VLOOKUP(درخواست[[#This Row],[کدکتاب]],کتاب[#All],3,FALSE)</f>
        <v>270000</v>
      </c>
      <c r="P694">
        <f>IF(درخواست[[#This Row],[ناشر]]="هاجر",VLOOKUP(درخواست[[#This Row],[استان]],تخفیف[#All],3,FALSE),VLOOKUP(درخواست[[#This Row],[استان]],تخفیف[#All],4,FALSE))</f>
        <v>0.37</v>
      </c>
      <c r="Q694">
        <f>درخواست[[#This Row],[پشت جلد]]*(1-درخواست[[#This Row],[تخفیف]])</f>
        <v>170100</v>
      </c>
      <c r="R694">
        <v>20</v>
      </c>
    </row>
    <row r="695" spans="1:18" x14ac:dyDescent="0.25">
      <c r="A695" s="24" t="s">
        <v>1235</v>
      </c>
      <c r="B695" t="s">
        <v>241</v>
      </c>
      <c r="C695">
        <v>3040213138</v>
      </c>
      <c r="D695" s="21" t="str">
        <f>MID(درخواست[[#This Row],[کدمدرسه]],1,1)</f>
        <v>3</v>
      </c>
      <c r="E695" t="s">
        <v>161</v>
      </c>
      <c r="F695" t="s">
        <v>161</v>
      </c>
      <c r="G695" t="s">
        <v>242</v>
      </c>
      <c r="H695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95" t="s">
        <v>243</v>
      </c>
      <c r="J695">
        <v>9132681161</v>
      </c>
      <c r="K695">
        <v>35250756</v>
      </c>
      <c r="L695" s="24" t="s">
        <v>2197</v>
      </c>
      <c r="M695" t="s">
        <v>117</v>
      </c>
      <c r="N695" t="str">
        <f>VLOOKUP(درخواست[[#This Row],[کدکتاب]],کتاب[#All],4,FALSE)</f>
        <v>سایر</v>
      </c>
      <c r="O695">
        <f>VLOOKUP(درخواست[[#This Row],[کدکتاب]],کتاب[#All],3,FALSE)</f>
        <v>1220000</v>
      </c>
      <c r="P695">
        <f>IF(درخواست[[#This Row],[ناشر]]="هاجر",VLOOKUP(درخواست[[#This Row],[استان]],تخفیف[#All],3,FALSE),VLOOKUP(درخواست[[#This Row],[استان]],تخفیف[#All],4,FALSE))</f>
        <v>0.25</v>
      </c>
      <c r="Q695">
        <f>درخواست[[#This Row],[پشت جلد]]*(1-درخواست[[#This Row],[تخفیف]])</f>
        <v>915000</v>
      </c>
      <c r="R695">
        <v>1</v>
      </c>
    </row>
    <row r="696" spans="1:18" x14ac:dyDescent="0.25">
      <c r="A696" s="24" t="s">
        <v>1236</v>
      </c>
      <c r="B696" t="s">
        <v>241</v>
      </c>
      <c r="C696">
        <v>3040213138</v>
      </c>
      <c r="D696" s="21" t="str">
        <f>MID(درخواست[[#This Row],[کدمدرسه]],1,1)</f>
        <v>3</v>
      </c>
      <c r="E696" t="s">
        <v>161</v>
      </c>
      <c r="F696" t="s">
        <v>161</v>
      </c>
      <c r="G696" t="s">
        <v>242</v>
      </c>
      <c r="H696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96" t="s">
        <v>243</v>
      </c>
      <c r="J696">
        <v>9132681161</v>
      </c>
      <c r="K696">
        <v>35250756</v>
      </c>
      <c r="L696" s="24" t="s">
        <v>2202</v>
      </c>
      <c r="M696" t="s">
        <v>122</v>
      </c>
      <c r="N696" t="str">
        <f>VLOOKUP(درخواست[[#This Row],[کدکتاب]],کتاب[#All],4,FALSE)</f>
        <v>سایر</v>
      </c>
      <c r="O696">
        <f>VLOOKUP(درخواست[[#This Row],[کدکتاب]],کتاب[#All],3,FALSE)</f>
        <v>170000</v>
      </c>
      <c r="P696">
        <f>IF(درخواست[[#This Row],[ناشر]]="هاجر",VLOOKUP(درخواست[[#This Row],[استان]],تخفیف[#All],3,FALSE),VLOOKUP(درخواست[[#This Row],[استان]],تخفیف[#All],4,FALSE))</f>
        <v>0.25</v>
      </c>
      <c r="Q696">
        <f>درخواست[[#This Row],[پشت جلد]]*(1-درخواست[[#This Row],[تخفیف]])</f>
        <v>127500</v>
      </c>
      <c r="R696">
        <v>1</v>
      </c>
    </row>
    <row r="697" spans="1:18" x14ac:dyDescent="0.25">
      <c r="A697" s="24" t="s">
        <v>1237</v>
      </c>
      <c r="B697" t="s">
        <v>241</v>
      </c>
      <c r="C697">
        <v>3040213138</v>
      </c>
      <c r="D697" s="21" t="str">
        <f>MID(درخواست[[#This Row],[کدمدرسه]],1,1)</f>
        <v>3</v>
      </c>
      <c r="E697" t="s">
        <v>161</v>
      </c>
      <c r="F697" t="s">
        <v>161</v>
      </c>
      <c r="G697" t="s">
        <v>242</v>
      </c>
      <c r="H697" t="str">
        <f>درخواست[[#This Row],[استان]]&amp;"/"&amp;درخواست[[#This Row],[شهر]]&amp;"/"&amp;درخواست[[#This Row],[مدرسه]]</f>
        <v>اصفهان/اصفهان/مرکز تخصصی تفسیر و علوم قرآنی فاطمه الزهرا</v>
      </c>
      <c r="I697" t="s">
        <v>243</v>
      </c>
      <c r="J697">
        <v>9132681161</v>
      </c>
      <c r="K697">
        <v>35250756</v>
      </c>
      <c r="L697" s="24" t="s">
        <v>2208</v>
      </c>
      <c r="M697" t="s">
        <v>128</v>
      </c>
      <c r="N697" t="str">
        <f>VLOOKUP(درخواست[[#This Row],[کدکتاب]],کتاب[#All],4,FALSE)</f>
        <v>سایر</v>
      </c>
      <c r="O697">
        <f>VLOOKUP(درخواست[[#This Row],[کدکتاب]],کتاب[#All],3,FALSE)</f>
        <v>250000</v>
      </c>
      <c r="P697">
        <f>IF(درخواست[[#This Row],[ناشر]]="هاجر",VLOOKUP(درخواست[[#This Row],[استان]],تخفیف[#All],3,FALSE),VLOOKUP(درخواست[[#This Row],[استان]],تخفیف[#All],4,FALSE))</f>
        <v>0.25</v>
      </c>
      <c r="Q697">
        <f>درخواست[[#This Row],[پشت جلد]]*(1-درخواست[[#This Row],[تخفیف]])</f>
        <v>187500</v>
      </c>
      <c r="R697">
        <v>1</v>
      </c>
    </row>
    <row r="698" spans="1:18" x14ac:dyDescent="0.25">
      <c r="A698" s="24" t="s">
        <v>1238</v>
      </c>
      <c r="B698" t="s">
        <v>244</v>
      </c>
      <c r="C698">
        <v>3120503185</v>
      </c>
      <c r="D698" s="21" t="str">
        <f>MID(درخواست[[#This Row],[کدمدرسه]],1,1)</f>
        <v>3</v>
      </c>
      <c r="E698" t="s">
        <v>245</v>
      </c>
      <c r="F698" t="s">
        <v>246</v>
      </c>
      <c r="G698" t="s">
        <v>247</v>
      </c>
      <c r="H698" t="str">
        <f>درخواست[[#This Row],[استان]]&amp;"/"&amp;درخواست[[#This Row],[شهر]]&amp;"/"&amp;درخواست[[#This Row],[مدرسه]]</f>
        <v>سمنان/شاهرود/مرکز تخصصی تفسیر و علوم قرآنی امام جعفر صادق(علیه‌السلام)</v>
      </c>
      <c r="I698" t="s">
        <v>248</v>
      </c>
      <c r="J698">
        <v>9127734330</v>
      </c>
      <c r="K698">
        <v>2332237424</v>
      </c>
      <c r="L698" s="24" t="s">
        <v>2105</v>
      </c>
      <c r="M698" t="s">
        <v>22</v>
      </c>
      <c r="N698" t="str">
        <f>VLOOKUP(درخواست[[#This Row],[کدکتاب]],کتاب[#All],4,FALSE)</f>
        <v>سایر</v>
      </c>
      <c r="O698">
        <f>VLOOKUP(درخواست[[#This Row],[کدکتاب]],کتاب[#All],3,FALSE)</f>
        <v>400000</v>
      </c>
      <c r="P698">
        <f>IF(درخواست[[#This Row],[ناشر]]="هاجر",VLOOKUP(درخواست[[#This Row],[استان]],تخفیف[#All],3,FALSE),VLOOKUP(درخواست[[#This Row],[استان]],تخفیف[#All],4,FALSE))</f>
        <v>0.25</v>
      </c>
      <c r="Q698">
        <f>درخواست[[#This Row],[پشت جلد]]*(1-درخواست[[#This Row],[تخفیف]])</f>
        <v>300000</v>
      </c>
      <c r="R698">
        <v>5</v>
      </c>
    </row>
    <row r="699" spans="1:18" x14ac:dyDescent="0.25">
      <c r="A699" s="24" t="s">
        <v>1239</v>
      </c>
      <c r="B699" t="s">
        <v>244</v>
      </c>
      <c r="C699">
        <v>3120503185</v>
      </c>
      <c r="D699" s="21" t="str">
        <f>MID(درخواست[[#This Row],[کدمدرسه]],1,1)</f>
        <v>3</v>
      </c>
      <c r="E699" t="s">
        <v>245</v>
      </c>
      <c r="F699" t="s">
        <v>246</v>
      </c>
      <c r="G699" t="s">
        <v>247</v>
      </c>
      <c r="H699" t="str">
        <f>درخواست[[#This Row],[استان]]&amp;"/"&amp;درخواست[[#This Row],[شهر]]&amp;"/"&amp;درخواست[[#This Row],[مدرسه]]</f>
        <v>سمنان/شاهرود/مرکز تخصصی تفسیر و علوم قرآنی امام جعفر صادق(علیه‌السلام)</v>
      </c>
      <c r="I699" t="s">
        <v>248</v>
      </c>
      <c r="J699">
        <v>9127734330</v>
      </c>
      <c r="K699">
        <v>2332237424</v>
      </c>
      <c r="L699" s="24" t="s">
        <v>2117</v>
      </c>
      <c r="M699" t="s">
        <v>33</v>
      </c>
      <c r="N699" t="str">
        <f>VLOOKUP(درخواست[[#This Row],[کدکتاب]],کتاب[#All],4,FALSE)</f>
        <v>سایر</v>
      </c>
      <c r="O699">
        <f>VLOOKUP(درخواست[[#This Row],[کدکتاب]],کتاب[#All],3,FALSE)</f>
        <v>220000</v>
      </c>
      <c r="P699">
        <f>IF(درخواست[[#This Row],[ناشر]]="هاجر",VLOOKUP(درخواست[[#This Row],[استان]],تخفیف[#All],3,FALSE),VLOOKUP(درخواست[[#This Row],[استان]],تخفیف[#All],4,FALSE))</f>
        <v>0.25</v>
      </c>
      <c r="Q699">
        <f>درخواست[[#This Row],[پشت جلد]]*(1-درخواست[[#This Row],[تخفیف]])</f>
        <v>165000</v>
      </c>
      <c r="R699">
        <v>3</v>
      </c>
    </row>
    <row r="700" spans="1:18" x14ac:dyDescent="0.25">
      <c r="A700" s="24" t="s">
        <v>1240</v>
      </c>
      <c r="B700" t="s">
        <v>244</v>
      </c>
      <c r="C700">
        <v>3120503185</v>
      </c>
      <c r="D700" s="21" t="str">
        <f>MID(درخواست[[#This Row],[کدمدرسه]],1,1)</f>
        <v>3</v>
      </c>
      <c r="E700" t="s">
        <v>245</v>
      </c>
      <c r="F700" t="s">
        <v>246</v>
      </c>
      <c r="G700" t="s">
        <v>247</v>
      </c>
      <c r="H700" t="str">
        <f>درخواست[[#This Row],[استان]]&amp;"/"&amp;درخواست[[#This Row],[شهر]]&amp;"/"&amp;درخواست[[#This Row],[مدرسه]]</f>
        <v>سمنان/شاهرود/مرکز تخصصی تفسیر و علوم قرآنی امام جعفر صادق(علیه‌السلام)</v>
      </c>
      <c r="I700" t="s">
        <v>248</v>
      </c>
      <c r="J700">
        <v>9127734330</v>
      </c>
      <c r="K700">
        <v>2332237424</v>
      </c>
      <c r="L700" s="24" t="s">
        <v>2159</v>
      </c>
      <c r="M700" t="s">
        <v>78</v>
      </c>
      <c r="N700" t="str">
        <f>VLOOKUP(درخواست[[#This Row],[کدکتاب]],کتاب[#All],4,FALSE)</f>
        <v>هاجر</v>
      </c>
      <c r="O700">
        <f>VLOOKUP(درخواست[[#This Row],[کدکتاب]],کتاب[#All],3,FALSE)</f>
        <v>490000</v>
      </c>
      <c r="P700">
        <f>IF(درخواست[[#This Row],[ناشر]]="هاجر",VLOOKUP(درخواست[[#This Row],[استان]],تخفیف[#All],3,FALSE),VLOOKUP(درخواست[[#This Row],[استان]],تخفیف[#All],4,FALSE))</f>
        <v>0.37</v>
      </c>
      <c r="Q700">
        <f>درخواست[[#This Row],[پشت جلد]]*(1-درخواست[[#This Row],[تخفیف]])</f>
        <v>308700</v>
      </c>
      <c r="R700">
        <v>8</v>
      </c>
    </row>
    <row r="701" spans="1:18" x14ac:dyDescent="0.25">
      <c r="A701" s="24" t="s">
        <v>1241</v>
      </c>
      <c r="B701" t="s">
        <v>244</v>
      </c>
      <c r="C701">
        <v>3120503185</v>
      </c>
      <c r="D701" s="21" t="str">
        <f>MID(درخواست[[#This Row],[کدمدرسه]],1,1)</f>
        <v>3</v>
      </c>
      <c r="E701" t="s">
        <v>245</v>
      </c>
      <c r="F701" t="s">
        <v>246</v>
      </c>
      <c r="G701" t="s">
        <v>247</v>
      </c>
      <c r="H701" t="str">
        <f>درخواست[[#This Row],[استان]]&amp;"/"&amp;درخواست[[#This Row],[شهر]]&amp;"/"&amp;درخواست[[#This Row],[مدرسه]]</f>
        <v>سمنان/شاهرود/مرکز تخصصی تفسیر و علوم قرآنی امام جعفر صادق(علیه‌السلام)</v>
      </c>
      <c r="I701" t="s">
        <v>248</v>
      </c>
      <c r="J701">
        <v>9127734330</v>
      </c>
      <c r="K701">
        <v>2332237424</v>
      </c>
      <c r="L701" s="24" t="s">
        <v>2165</v>
      </c>
      <c r="M701" t="s">
        <v>81</v>
      </c>
      <c r="N701" t="str">
        <f>VLOOKUP(درخواست[[#This Row],[کدکتاب]],کتاب[#All],4,FALSE)</f>
        <v>سایر</v>
      </c>
      <c r="O701">
        <f>VLOOKUP(درخواست[[#This Row],[کدکتاب]],کتاب[#All],3,FALSE)</f>
        <v>235000</v>
      </c>
      <c r="P701">
        <f>IF(درخواست[[#This Row],[ناشر]]="هاجر",VLOOKUP(درخواست[[#This Row],[استان]],تخفیف[#All],3,FALSE),VLOOKUP(درخواست[[#This Row],[استان]],تخفیف[#All],4,FALSE))</f>
        <v>0.25</v>
      </c>
      <c r="Q701">
        <f>درخواست[[#This Row],[پشت جلد]]*(1-درخواست[[#This Row],[تخفیف]])</f>
        <v>176250</v>
      </c>
      <c r="R701">
        <v>6</v>
      </c>
    </row>
    <row r="702" spans="1:18" x14ac:dyDescent="0.25">
      <c r="A702" s="24" t="s">
        <v>1242</v>
      </c>
      <c r="B702" t="s">
        <v>244</v>
      </c>
      <c r="C702">
        <v>3120503185</v>
      </c>
      <c r="D702" s="21" t="str">
        <f>MID(درخواست[[#This Row],[کدمدرسه]],1,1)</f>
        <v>3</v>
      </c>
      <c r="E702" t="s">
        <v>245</v>
      </c>
      <c r="F702" t="s">
        <v>246</v>
      </c>
      <c r="G702" t="s">
        <v>247</v>
      </c>
      <c r="H702" t="str">
        <f>درخواست[[#This Row],[استان]]&amp;"/"&amp;درخواست[[#This Row],[شهر]]&amp;"/"&amp;درخواست[[#This Row],[مدرسه]]</f>
        <v>سمنان/شاهرود/مرکز تخصصی تفسیر و علوم قرآنی امام جعفر صادق(علیه‌السلام)</v>
      </c>
      <c r="I702" t="s">
        <v>248</v>
      </c>
      <c r="J702">
        <v>9127734330</v>
      </c>
      <c r="K702">
        <v>2332237424</v>
      </c>
      <c r="L702" s="24" t="s">
        <v>2179</v>
      </c>
      <c r="M702" t="s">
        <v>97</v>
      </c>
      <c r="N702" t="str">
        <f>VLOOKUP(درخواست[[#This Row],[کدکتاب]],کتاب[#All],4,FALSE)</f>
        <v>هاجر</v>
      </c>
      <c r="O702">
        <f>VLOOKUP(درخواست[[#This Row],[کدکتاب]],کتاب[#All],3,FALSE)</f>
        <v>420000</v>
      </c>
      <c r="P702">
        <f>IF(درخواست[[#This Row],[ناشر]]="هاجر",VLOOKUP(درخواست[[#This Row],[استان]],تخفیف[#All],3,FALSE),VLOOKUP(درخواست[[#This Row],[استان]],تخفیف[#All],4,FALSE))</f>
        <v>0.37</v>
      </c>
      <c r="Q702">
        <f>درخواست[[#This Row],[پشت جلد]]*(1-درخواست[[#This Row],[تخفیف]])</f>
        <v>264600</v>
      </c>
      <c r="R702">
        <v>3</v>
      </c>
    </row>
    <row r="703" spans="1:18" x14ac:dyDescent="0.25">
      <c r="A703" s="24" t="s">
        <v>1243</v>
      </c>
      <c r="B703" t="s">
        <v>244</v>
      </c>
      <c r="C703">
        <v>3120503185</v>
      </c>
      <c r="D703" s="21" t="str">
        <f>MID(درخواست[[#This Row],[کدمدرسه]],1,1)</f>
        <v>3</v>
      </c>
      <c r="E703" t="s">
        <v>245</v>
      </c>
      <c r="F703" t="s">
        <v>246</v>
      </c>
      <c r="G703" t="s">
        <v>247</v>
      </c>
      <c r="H703" t="str">
        <f>درخواست[[#This Row],[استان]]&amp;"/"&amp;درخواست[[#This Row],[شهر]]&amp;"/"&amp;درخواست[[#This Row],[مدرسه]]</f>
        <v>سمنان/شاهرود/مرکز تخصصی تفسیر و علوم قرآنی امام جعفر صادق(علیه‌السلام)</v>
      </c>
      <c r="I703" t="s">
        <v>248</v>
      </c>
      <c r="J703">
        <v>9127734330</v>
      </c>
      <c r="K703">
        <v>2332237424</v>
      </c>
      <c r="L703" s="24" t="s">
        <v>2193</v>
      </c>
      <c r="M703" t="s">
        <v>111</v>
      </c>
      <c r="N703" t="str">
        <f>VLOOKUP(درخواست[[#This Row],[کدکتاب]],کتاب[#All],4,FALSE)</f>
        <v>سایر</v>
      </c>
      <c r="O703">
        <f>VLOOKUP(درخواست[[#This Row],[کدکتاب]],کتاب[#All],3,FALSE)</f>
        <v>880000</v>
      </c>
      <c r="P703">
        <f>IF(درخواست[[#This Row],[ناشر]]="هاجر",VLOOKUP(درخواست[[#This Row],[استان]],تخفیف[#All],3,FALSE),VLOOKUP(درخواست[[#This Row],[استان]],تخفیف[#All],4,FALSE))</f>
        <v>0.25</v>
      </c>
      <c r="Q703">
        <f>درخواست[[#This Row],[پشت جلد]]*(1-درخواست[[#This Row],[تخفیف]])</f>
        <v>660000</v>
      </c>
      <c r="R703">
        <v>3</v>
      </c>
    </row>
    <row r="704" spans="1:18" x14ac:dyDescent="0.25">
      <c r="A704" s="24" t="s">
        <v>1244</v>
      </c>
      <c r="B704" t="s">
        <v>244</v>
      </c>
      <c r="C704">
        <v>3120503185</v>
      </c>
      <c r="D704" s="21" t="str">
        <f>MID(درخواست[[#This Row],[کدمدرسه]],1,1)</f>
        <v>3</v>
      </c>
      <c r="E704" t="s">
        <v>245</v>
      </c>
      <c r="F704" t="s">
        <v>246</v>
      </c>
      <c r="G704" t="s">
        <v>247</v>
      </c>
      <c r="H704" t="str">
        <f>درخواست[[#This Row],[استان]]&amp;"/"&amp;درخواست[[#This Row],[شهر]]&amp;"/"&amp;درخواست[[#This Row],[مدرسه]]</f>
        <v>سمنان/شاهرود/مرکز تخصصی تفسیر و علوم قرآنی امام جعفر صادق(علیه‌السلام)</v>
      </c>
      <c r="I704" t="s">
        <v>248</v>
      </c>
      <c r="J704">
        <v>9127734330</v>
      </c>
      <c r="K704">
        <v>2332237424</v>
      </c>
      <c r="L704" s="24" t="s">
        <v>2196</v>
      </c>
      <c r="M704" t="s">
        <v>116</v>
      </c>
      <c r="N704" t="str">
        <f>VLOOKUP(درخواست[[#This Row],[کدکتاب]],کتاب[#All],4,FALSE)</f>
        <v>سایر</v>
      </c>
      <c r="O704">
        <f>VLOOKUP(درخواست[[#This Row],[کدکتاب]],کتاب[#All],3,FALSE)</f>
        <v>290000</v>
      </c>
      <c r="P704">
        <f>IF(درخواست[[#This Row],[ناشر]]="هاجر",VLOOKUP(درخواست[[#This Row],[استان]],تخفیف[#All],3,FALSE),VLOOKUP(درخواست[[#This Row],[استان]],تخفیف[#All],4,FALSE))</f>
        <v>0.25</v>
      </c>
      <c r="Q704">
        <f>درخواست[[#This Row],[پشت جلد]]*(1-درخواست[[#This Row],[تخفیف]])</f>
        <v>217500</v>
      </c>
      <c r="R704">
        <v>6</v>
      </c>
    </row>
    <row r="705" spans="1:18" x14ac:dyDescent="0.25">
      <c r="A705" s="24" t="s">
        <v>1245</v>
      </c>
      <c r="B705" t="s">
        <v>244</v>
      </c>
      <c r="C705">
        <v>3120503185</v>
      </c>
      <c r="D705" s="21" t="str">
        <f>MID(درخواست[[#This Row],[کدمدرسه]],1,1)</f>
        <v>3</v>
      </c>
      <c r="E705" t="s">
        <v>245</v>
      </c>
      <c r="F705" t="s">
        <v>246</v>
      </c>
      <c r="G705" t="s">
        <v>247</v>
      </c>
      <c r="H705" t="str">
        <f>درخواست[[#This Row],[استان]]&amp;"/"&amp;درخواست[[#This Row],[شهر]]&amp;"/"&amp;درخواست[[#This Row],[مدرسه]]</f>
        <v>سمنان/شاهرود/مرکز تخصصی تفسیر و علوم قرآنی امام جعفر صادق(علیه‌السلام)</v>
      </c>
      <c r="I705" t="s">
        <v>248</v>
      </c>
      <c r="J705">
        <v>9127734330</v>
      </c>
      <c r="K705">
        <v>2332237424</v>
      </c>
      <c r="L705" s="24" t="s">
        <v>2202</v>
      </c>
      <c r="M705" t="s">
        <v>122</v>
      </c>
      <c r="N705" t="str">
        <f>VLOOKUP(درخواست[[#This Row],[کدکتاب]],کتاب[#All],4,FALSE)</f>
        <v>سایر</v>
      </c>
      <c r="O705">
        <f>VLOOKUP(درخواست[[#This Row],[کدکتاب]],کتاب[#All],3,FALSE)</f>
        <v>170000</v>
      </c>
      <c r="P705">
        <f>IF(درخواست[[#This Row],[ناشر]]="هاجر",VLOOKUP(درخواست[[#This Row],[استان]],تخفیف[#All],3,FALSE),VLOOKUP(درخواست[[#This Row],[استان]],تخفیف[#All],4,FALSE))</f>
        <v>0.25</v>
      </c>
      <c r="Q705">
        <f>درخواست[[#This Row],[پشت جلد]]*(1-درخواست[[#This Row],[تخفیف]])</f>
        <v>127500</v>
      </c>
      <c r="R705">
        <v>2</v>
      </c>
    </row>
    <row r="706" spans="1:18" x14ac:dyDescent="0.25">
      <c r="A706" s="24" t="s">
        <v>1246</v>
      </c>
      <c r="B706" t="s">
        <v>249</v>
      </c>
      <c r="C706">
        <v>3220302184</v>
      </c>
      <c r="D706" s="21" t="str">
        <f>MID(درخواست[[#This Row],[کدمدرسه]],1,1)</f>
        <v>3</v>
      </c>
      <c r="E706" t="s">
        <v>250</v>
      </c>
      <c r="F706" t="s">
        <v>251</v>
      </c>
      <c r="G706" t="s">
        <v>252</v>
      </c>
      <c r="H706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06" t="s">
        <v>253</v>
      </c>
      <c r="J706">
        <v>9119835403</v>
      </c>
      <c r="K706">
        <v>1332856160</v>
      </c>
      <c r="L706" s="24" t="s">
        <v>2103</v>
      </c>
      <c r="M706" t="s">
        <v>20</v>
      </c>
      <c r="N706" t="str">
        <f>VLOOKUP(درخواست[[#This Row],[کدکتاب]],کتاب[#All],4,FALSE)</f>
        <v>سایر</v>
      </c>
      <c r="O706">
        <f>VLOOKUP(درخواست[[#This Row],[کدکتاب]],کتاب[#All],3,FALSE)</f>
        <v>550000</v>
      </c>
      <c r="P706">
        <f>IF(درخواست[[#This Row],[ناشر]]="هاجر",VLOOKUP(درخواست[[#This Row],[استان]],تخفیف[#All],3,FALSE),VLOOKUP(درخواست[[#This Row],[استان]],تخفیف[#All],4,FALSE))</f>
        <v>0.25</v>
      </c>
      <c r="Q706">
        <f>درخواست[[#This Row],[پشت جلد]]*(1-درخواست[[#This Row],[تخفیف]])</f>
        <v>412500</v>
      </c>
      <c r="R706">
        <v>12</v>
      </c>
    </row>
    <row r="707" spans="1:18" x14ac:dyDescent="0.25">
      <c r="A707" s="24" t="s">
        <v>1247</v>
      </c>
      <c r="B707" t="s">
        <v>249</v>
      </c>
      <c r="C707">
        <v>3220302184</v>
      </c>
      <c r="D707" s="21" t="str">
        <f>MID(درخواست[[#This Row],[کدمدرسه]],1,1)</f>
        <v>3</v>
      </c>
      <c r="E707" t="s">
        <v>250</v>
      </c>
      <c r="F707" t="s">
        <v>251</v>
      </c>
      <c r="G707" t="s">
        <v>252</v>
      </c>
      <c r="H707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07" t="s">
        <v>253</v>
      </c>
      <c r="J707">
        <v>9119835403</v>
      </c>
      <c r="K707">
        <v>1332856160</v>
      </c>
      <c r="L707" s="24" t="s">
        <v>2105</v>
      </c>
      <c r="M707" t="s">
        <v>22</v>
      </c>
      <c r="N707" t="str">
        <f>VLOOKUP(درخواست[[#This Row],[کدکتاب]],کتاب[#All],4,FALSE)</f>
        <v>سایر</v>
      </c>
      <c r="O707">
        <f>VLOOKUP(درخواست[[#This Row],[کدکتاب]],کتاب[#All],3,FALSE)</f>
        <v>400000</v>
      </c>
      <c r="P707">
        <f>IF(درخواست[[#This Row],[ناشر]]="هاجر",VLOOKUP(درخواست[[#This Row],[استان]],تخفیف[#All],3,FALSE),VLOOKUP(درخواست[[#This Row],[استان]],تخفیف[#All],4,FALSE))</f>
        <v>0.25</v>
      </c>
      <c r="Q707">
        <f>درخواست[[#This Row],[پشت جلد]]*(1-درخواست[[#This Row],[تخفیف]])</f>
        <v>300000</v>
      </c>
      <c r="R707">
        <v>12</v>
      </c>
    </row>
    <row r="708" spans="1:18" x14ac:dyDescent="0.25">
      <c r="A708" s="24" t="s">
        <v>1248</v>
      </c>
      <c r="B708" t="s">
        <v>249</v>
      </c>
      <c r="C708">
        <v>3220302184</v>
      </c>
      <c r="D708" s="21" t="str">
        <f>MID(درخواست[[#This Row],[کدمدرسه]],1,1)</f>
        <v>3</v>
      </c>
      <c r="E708" t="s">
        <v>250</v>
      </c>
      <c r="F708" t="s">
        <v>251</v>
      </c>
      <c r="G708" t="s">
        <v>252</v>
      </c>
      <c r="H708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08" t="s">
        <v>253</v>
      </c>
      <c r="J708">
        <v>9119835403</v>
      </c>
      <c r="K708">
        <v>1332856160</v>
      </c>
      <c r="L708" s="24" t="s">
        <v>2108</v>
      </c>
      <c r="M708" t="s">
        <v>25</v>
      </c>
      <c r="N708" t="str">
        <f>VLOOKUP(درخواست[[#This Row],[کدکتاب]],کتاب[#All],4,FALSE)</f>
        <v>سایر</v>
      </c>
      <c r="O708">
        <f>VLOOKUP(درخواست[[#This Row],[کدکتاب]],کتاب[#All],3,FALSE)</f>
        <v>1400000</v>
      </c>
      <c r="P708">
        <f>IF(درخواست[[#This Row],[ناشر]]="هاجر",VLOOKUP(درخواست[[#This Row],[استان]],تخفیف[#All],3,FALSE),VLOOKUP(درخواست[[#This Row],[استان]],تخفیف[#All],4,FALSE))</f>
        <v>0.25</v>
      </c>
      <c r="Q708">
        <f>درخواست[[#This Row],[پشت جلد]]*(1-درخواست[[#This Row],[تخفیف]])</f>
        <v>1050000</v>
      </c>
      <c r="R708">
        <v>8</v>
      </c>
    </row>
    <row r="709" spans="1:18" x14ac:dyDescent="0.25">
      <c r="A709" s="24" t="s">
        <v>1249</v>
      </c>
      <c r="B709" t="s">
        <v>249</v>
      </c>
      <c r="C709">
        <v>3220302184</v>
      </c>
      <c r="D709" s="21" t="str">
        <f>MID(درخواست[[#This Row],[کدمدرسه]],1,1)</f>
        <v>3</v>
      </c>
      <c r="E709" t="s">
        <v>250</v>
      </c>
      <c r="F709" t="s">
        <v>251</v>
      </c>
      <c r="G709" t="s">
        <v>252</v>
      </c>
      <c r="H709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09" t="s">
        <v>253</v>
      </c>
      <c r="J709">
        <v>9119835403</v>
      </c>
      <c r="K709">
        <v>1332856160</v>
      </c>
      <c r="L709" s="24" t="s">
        <v>2132</v>
      </c>
      <c r="M709" t="s">
        <v>46</v>
      </c>
      <c r="N709" t="str">
        <f>VLOOKUP(درخواست[[#This Row],[کدکتاب]],کتاب[#All],4,FALSE)</f>
        <v>سایر</v>
      </c>
      <c r="O709">
        <f>VLOOKUP(درخواست[[#This Row],[کدکتاب]],کتاب[#All],3,FALSE)</f>
        <v>400000</v>
      </c>
      <c r="P709">
        <f>IF(درخواست[[#This Row],[ناشر]]="هاجر",VLOOKUP(درخواست[[#This Row],[استان]],تخفیف[#All],3,FALSE),VLOOKUP(درخواست[[#This Row],[استان]],تخفیف[#All],4,FALSE))</f>
        <v>0.25</v>
      </c>
      <c r="Q709">
        <f>درخواست[[#This Row],[پشت جلد]]*(1-درخواست[[#This Row],[تخفیف]])</f>
        <v>300000</v>
      </c>
      <c r="R709">
        <v>11</v>
      </c>
    </row>
    <row r="710" spans="1:18" x14ac:dyDescent="0.25">
      <c r="A710" s="24" t="s">
        <v>1250</v>
      </c>
      <c r="B710" t="s">
        <v>249</v>
      </c>
      <c r="C710">
        <v>3220302184</v>
      </c>
      <c r="D710" s="21" t="str">
        <f>MID(درخواست[[#This Row],[کدمدرسه]],1,1)</f>
        <v>3</v>
      </c>
      <c r="E710" t="s">
        <v>250</v>
      </c>
      <c r="F710" t="s">
        <v>251</v>
      </c>
      <c r="G710" t="s">
        <v>252</v>
      </c>
      <c r="H710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10" t="s">
        <v>253</v>
      </c>
      <c r="J710">
        <v>9119835403</v>
      </c>
      <c r="K710">
        <v>1332856160</v>
      </c>
      <c r="L710" s="24" t="s">
        <v>2145</v>
      </c>
      <c r="M710" t="s">
        <v>64</v>
      </c>
      <c r="N710" t="str">
        <f>VLOOKUP(درخواست[[#This Row],[کدکتاب]],کتاب[#All],4,FALSE)</f>
        <v>سایر</v>
      </c>
      <c r="O710">
        <f>VLOOKUP(درخواست[[#This Row],[کدکتاب]],کتاب[#All],3,FALSE)</f>
        <v>620000</v>
      </c>
      <c r="P710">
        <f>IF(درخواست[[#This Row],[ناشر]]="هاجر",VLOOKUP(درخواست[[#This Row],[استان]],تخفیف[#All],3,FALSE),VLOOKUP(درخواست[[#This Row],[استان]],تخفیف[#All],4,FALSE))</f>
        <v>0.25</v>
      </c>
      <c r="Q710">
        <f>درخواست[[#This Row],[پشت جلد]]*(1-درخواست[[#This Row],[تخفیف]])</f>
        <v>465000</v>
      </c>
      <c r="R710">
        <v>9</v>
      </c>
    </row>
    <row r="711" spans="1:18" x14ac:dyDescent="0.25">
      <c r="A711" s="24" t="s">
        <v>1251</v>
      </c>
      <c r="B711" t="s">
        <v>249</v>
      </c>
      <c r="C711">
        <v>3220302184</v>
      </c>
      <c r="D711" s="21" t="str">
        <f>MID(درخواست[[#This Row],[کدمدرسه]],1,1)</f>
        <v>3</v>
      </c>
      <c r="E711" t="s">
        <v>250</v>
      </c>
      <c r="F711" t="s">
        <v>251</v>
      </c>
      <c r="G711" t="s">
        <v>252</v>
      </c>
      <c r="H711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11" t="s">
        <v>253</v>
      </c>
      <c r="J711">
        <v>9119835403</v>
      </c>
      <c r="K711">
        <v>1332856160</v>
      </c>
      <c r="L711" s="24" t="s">
        <v>2153</v>
      </c>
      <c r="M711" t="s">
        <v>69</v>
      </c>
      <c r="N711" t="str">
        <f>VLOOKUP(درخواست[[#This Row],[کدکتاب]],کتاب[#All],4,FALSE)</f>
        <v>سایر</v>
      </c>
      <c r="O711">
        <f>VLOOKUP(درخواست[[#This Row],[کدکتاب]],کتاب[#All],3,FALSE)</f>
        <v>390000</v>
      </c>
      <c r="P711">
        <f>IF(درخواست[[#This Row],[ناشر]]="هاجر",VLOOKUP(درخواست[[#This Row],[استان]],تخفیف[#All],3,FALSE),VLOOKUP(درخواست[[#This Row],[استان]],تخفیف[#All],4,FALSE))</f>
        <v>0.25</v>
      </c>
      <c r="Q711">
        <f>درخواست[[#This Row],[پشت جلد]]*(1-درخواست[[#This Row],[تخفیف]])</f>
        <v>292500</v>
      </c>
      <c r="R711">
        <v>12</v>
      </c>
    </row>
    <row r="712" spans="1:18" x14ac:dyDescent="0.25">
      <c r="A712" s="24" t="s">
        <v>1252</v>
      </c>
      <c r="B712" t="s">
        <v>249</v>
      </c>
      <c r="C712">
        <v>3220302184</v>
      </c>
      <c r="D712" s="21" t="str">
        <f>MID(درخواست[[#This Row],[کدمدرسه]],1,1)</f>
        <v>3</v>
      </c>
      <c r="E712" t="s">
        <v>250</v>
      </c>
      <c r="F712" t="s">
        <v>251</v>
      </c>
      <c r="G712" t="s">
        <v>252</v>
      </c>
      <c r="H712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12" t="s">
        <v>253</v>
      </c>
      <c r="J712">
        <v>9119835403</v>
      </c>
      <c r="K712">
        <v>1332856160</v>
      </c>
      <c r="L712" s="24" t="s">
        <v>2156</v>
      </c>
      <c r="M712" t="s">
        <v>75</v>
      </c>
      <c r="N712" t="str">
        <f>VLOOKUP(درخواست[[#This Row],[کدکتاب]],کتاب[#All],4,FALSE)</f>
        <v>هاجر</v>
      </c>
      <c r="O712">
        <f>VLOOKUP(درخواست[[#This Row],[کدکتاب]],کتاب[#All],3,FALSE)</f>
        <v>500000</v>
      </c>
      <c r="P712">
        <f>IF(درخواست[[#This Row],[ناشر]]="هاجر",VLOOKUP(درخواست[[#This Row],[استان]],تخفیف[#All],3,FALSE),VLOOKUP(درخواست[[#This Row],[استان]],تخفیف[#All],4,FALSE))</f>
        <v>0.37</v>
      </c>
      <c r="Q712">
        <f>درخواست[[#This Row],[پشت جلد]]*(1-درخواست[[#This Row],[تخفیف]])</f>
        <v>315000</v>
      </c>
      <c r="R712">
        <v>9</v>
      </c>
    </row>
    <row r="713" spans="1:18" x14ac:dyDescent="0.25">
      <c r="A713" s="24" t="s">
        <v>1253</v>
      </c>
      <c r="B713" t="s">
        <v>249</v>
      </c>
      <c r="C713">
        <v>3220302184</v>
      </c>
      <c r="D713" s="21" t="str">
        <f>MID(درخواست[[#This Row],[کدمدرسه]],1,1)</f>
        <v>3</v>
      </c>
      <c r="E713" t="s">
        <v>250</v>
      </c>
      <c r="F713" t="s">
        <v>251</v>
      </c>
      <c r="G713" t="s">
        <v>252</v>
      </c>
      <c r="H713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13" t="s">
        <v>253</v>
      </c>
      <c r="J713">
        <v>9119835403</v>
      </c>
      <c r="K713">
        <v>1332856160</v>
      </c>
      <c r="L713" s="24" t="s">
        <v>2155</v>
      </c>
      <c r="M713" t="s">
        <v>76</v>
      </c>
      <c r="N713" t="str">
        <f>VLOOKUP(درخواست[[#This Row],[کدکتاب]],کتاب[#All],4,FALSE)</f>
        <v>هاجر</v>
      </c>
      <c r="O713">
        <f>VLOOKUP(درخواست[[#This Row],[کدکتاب]],کتاب[#All],3,FALSE)</f>
        <v>360000</v>
      </c>
      <c r="P713">
        <f>IF(درخواست[[#This Row],[ناشر]]="هاجر",VLOOKUP(درخواست[[#This Row],[استان]],تخفیف[#All],3,FALSE),VLOOKUP(درخواست[[#This Row],[استان]],تخفیف[#All],4,FALSE))</f>
        <v>0.37</v>
      </c>
      <c r="Q713">
        <f>درخواست[[#This Row],[پشت جلد]]*(1-درخواست[[#This Row],[تخفیف]])</f>
        <v>226800</v>
      </c>
      <c r="R713">
        <v>20</v>
      </c>
    </row>
    <row r="714" spans="1:18" x14ac:dyDescent="0.25">
      <c r="A714" s="24" t="s">
        <v>1254</v>
      </c>
      <c r="B714" t="s">
        <v>249</v>
      </c>
      <c r="C714">
        <v>3220302184</v>
      </c>
      <c r="D714" s="21" t="str">
        <f>MID(درخواست[[#This Row],[کدمدرسه]],1,1)</f>
        <v>3</v>
      </c>
      <c r="E714" t="s">
        <v>250</v>
      </c>
      <c r="F714" t="s">
        <v>251</v>
      </c>
      <c r="G714" t="s">
        <v>252</v>
      </c>
      <c r="H714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14" t="s">
        <v>253</v>
      </c>
      <c r="J714">
        <v>9119835403</v>
      </c>
      <c r="K714">
        <v>1332856160</v>
      </c>
      <c r="L714" s="24" t="s">
        <v>2160</v>
      </c>
      <c r="M714" t="s">
        <v>77</v>
      </c>
      <c r="N714" t="str">
        <f>VLOOKUP(درخواست[[#This Row],[کدکتاب]],کتاب[#All],4,FALSE)</f>
        <v>سایر</v>
      </c>
      <c r="O714">
        <f>VLOOKUP(درخواست[[#This Row],[کدکتاب]],کتاب[#All],3,FALSE)</f>
        <v>566000</v>
      </c>
      <c r="P714">
        <f>IF(درخواست[[#This Row],[ناشر]]="هاجر",VLOOKUP(درخواست[[#This Row],[استان]],تخفیف[#All],3,FALSE),VLOOKUP(درخواست[[#This Row],[استان]],تخفیف[#All],4,FALSE))</f>
        <v>0.25</v>
      </c>
      <c r="Q714">
        <f>درخواست[[#This Row],[پشت جلد]]*(1-درخواست[[#This Row],[تخفیف]])</f>
        <v>424500</v>
      </c>
      <c r="R714">
        <v>11</v>
      </c>
    </row>
    <row r="715" spans="1:18" x14ac:dyDescent="0.25">
      <c r="A715" s="24" t="s">
        <v>1255</v>
      </c>
      <c r="B715" t="s">
        <v>249</v>
      </c>
      <c r="C715">
        <v>3220302184</v>
      </c>
      <c r="D715" s="21" t="str">
        <f>MID(درخواست[[#This Row],[کدمدرسه]],1,1)</f>
        <v>3</v>
      </c>
      <c r="E715" t="s">
        <v>250</v>
      </c>
      <c r="F715" t="s">
        <v>251</v>
      </c>
      <c r="G715" t="s">
        <v>252</v>
      </c>
      <c r="H715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15" t="s">
        <v>253</v>
      </c>
      <c r="J715">
        <v>9119835403</v>
      </c>
      <c r="K715">
        <v>1332856160</v>
      </c>
      <c r="L715" s="24" t="s">
        <v>2159</v>
      </c>
      <c r="M715" t="s">
        <v>78</v>
      </c>
      <c r="N715" t="str">
        <f>VLOOKUP(درخواست[[#This Row],[کدکتاب]],کتاب[#All],4,FALSE)</f>
        <v>هاجر</v>
      </c>
      <c r="O715">
        <f>VLOOKUP(درخواست[[#This Row],[کدکتاب]],کتاب[#All],3,FALSE)</f>
        <v>490000</v>
      </c>
      <c r="P715">
        <f>IF(درخواست[[#This Row],[ناشر]]="هاجر",VLOOKUP(درخواست[[#This Row],[استان]],تخفیف[#All],3,FALSE),VLOOKUP(درخواست[[#This Row],[استان]],تخفیف[#All],4,FALSE))</f>
        <v>0.37</v>
      </c>
      <c r="Q715">
        <f>درخواست[[#This Row],[پشت جلد]]*(1-درخواست[[#This Row],[تخفیف]])</f>
        <v>308700</v>
      </c>
      <c r="R715">
        <v>12</v>
      </c>
    </row>
    <row r="716" spans="1:18" x14ac:dyDescent="0.25">
      <c r="A716" s="24" t="s">
        <v>1256</v>
      </c>
      <c r="B716" t="s">
        <v>249</v>
      </c>
      <c r="C716">
        <v>3220302184</v>
      </c>
      <c r="D716" s="21" t="str">
        <f>MID(درخواست[[#This Row],[کدمدرسه]],1,1)</f>
        <v>3</v>
      </c>
      <c r="E716" t="s">
        <v>250</v>
      </c>
      <c r="F716" t="s">
        <v>251</v>
      </c>
      <c r="G716" t="s">
        <v>252</v>
      </c>
      <c r="H716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16" t="s">
        <v>253</v>
      </c>
      <c r="J716">
        <v>9119835403</v>
      </c>
      <c r="K716">
        <v>1332856160</v>
      </c>
      <c r="L716" s="24" t="s">
        <v>2182</v>
      </c>
      <c r="M716" t="s">
        <v>100</v>
      </c>
      <c r="N716" t="str">
        <f>VLOOKUP(درخواست[[#This Row],[کدکتاب]],کتاب[#All],4,FALSE)</f>
        <v>سایر</v>
      </c>
      <c r="O716">
        <f>VLOOKUP(درخواست[[#This Row],[کدکتاب]],کتاب[#All],3,FALSE)</f>
        <v>450000</v>
      </c>
      <c r="P716">
        <f>IF(درخواست[[#This Row],[ناشر]]="هاجر",VLOOKUP(درخواست[[#This Row],[استان]],تخفیف[#All],3,FALSE),VLOOKUP(درخواست[[#This Row],[استان]],تخفیف[#All],4,FALSE))</f>
        <v>0.25</v>
      </c>
      <c r="Q716">
        <f>درخواست[[#This Row],[پشت جلد]]*(1-درخواست[[#This Row],[تخفیف]])</f>
        <v>337500</v>
      </c>
      <c r="R716">
        <v>5</v>
      </c>
    </row>
    <row r="717" spans="1:18" x14ac:dyDescent="0.25">
      <c r="A717" s="24" t="s">
        <v>1257</v>
      </c>
      <c r="B717" t="s">
        <v>249</v>
      </c>
      <c r="C717">
        <v>3220302184</v>
      </c>
      <c r="D717" s="21" t="str">
        <f>MID(درخواست[[#This Row],[کدمدرسه]],1,1)</f>
        <v>3</v>
      </c>
      <c r="E717" t="s">
        <v>250</v>
      </c>
      <c r="F717" t="s">
        <v>251</v>
      </c>
      <c r="G717" t="s">
        <v>252</v>
      </c>
      <c r="H717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17" t="s">
        <v>253</v>
      </c>
      <c r="J717">
        <v>9119835403</v>
      </c>
      <c r="K717">
        <v>1332856160</v>
      </c>
      <c r="L717" s="24" t="s">
        <v>2192</v>
      </c>
      <c r="M717" t="s">
        <v>110</v>
      </c>
      <c r="N717" t="str">
        <f>VLOOKUP(درخواست[[#This Row],[کدکتاب]],کتاب[#All],4,FALSE)</f>
        <v>سایر</v>
      </c>
      <c r="O717">
        <f>VLOOKUP(درخواست[[#This Row],[کدکتاب]],کتاب[#All],3,FALSE)</f>
        <v>58000</v>
      </c>
      <c r="P717">
        <f>IF(درخواست[[#This Row],[ناشر]]="هاجر",VLOOKUP(درخواست[[#This Row],[استان]],تخفیف[#All],3,FALSE),VLOOKUP(درخواست[[#This Row],[استان]],تخفیف[#All],4,FALSE))</f>
        <v>0.25</v>
      </c>
      <c r="Q717">
        <f>درخواست[[#This Row],[پشت جلد]]*(1-درخواست[[#This Row],[تخفیف]])</f>
        <v>43500</v>
      </c>
      <c r="R717">
        <v>11</v>
      </c>
    </row>
    <row r="718" spans="1:18" x14ac:dyDescent="0.25">
      <c r="A718" s="24" t="s">
        <v>1258</v>
      </c>
      <c r="B718" t="s">
        <v>249</v>
      </c>
      <c r="C718">
        <v>3220302184</v>
      </c>
      <c r="D718" s="21" t="str">
        <f>MID(درخواست[[#This Row],[کدمدرسه]],1,1)</f>
        <v>3</v>
      </c>
      <c r="E718" t="s">
        <v>250</v>
      </c>
      <c r="F718" t="s">
        <v>251</v>
      </c>
      <c r="G718" t="s">
        <v>252</v>
      </c>
      <c r="H718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18" t="s">
        <v>253</v>
      </c>
      <c r="J718">
        <v>9119835403</v>
      </c>
      <c r="K718">
        <v>1332856160</v>
      </c>
      <c r="L718" s="24" t="s">
        <v>2110</v>
      </c>
      <c r="M718" t="s">
        <v>112</v>
      </c>
      <c r="N718" t="str">
        <f>VLOOKUP(درخواست[[#This Row],[کدکتاب]],کتاب[#All],4,FALSE)</f>
        <v>سایر</v>
      </c>
      <c r="O718">
        <f>VLOOKUP(درخواست[[#This Row],[کدکتاب]],کتاب[#All],3,FALSE)</f>
        <v>600000</v>
      </c>
      <c r="P718">
        <f>IF(درخواست[[#This Row],[ناشر]]="هاجر",VLOOKUP(درخواست[[#This Row],[استان]],تخفیف[#All],3,FALSE),VLOOKUP(درخواست[[#This Row],[استان]],تخفیف[#All],4,FALSE))</f>
        <v>0.25</v>
      </c>
      <c r="Q718">
        <f>درخواست[[#This Row],[پشت جلد]]*(1-درخواست[[#This Row],[تخفیف]])</f>
        <v>450000</v>
      </c>
      <c r="R718">
        <v>2</v>
      </c>
    </row>
    <row r="719" spans="1:18" x14ac:dyDescent="0.25">
      <c r="A719" s="24" t="s">
        <v>1259</v>
      </c>
      <c r="B719" t="s">
        <v>249</v>
      </c>
      <c r="C719">
        <v>3220302184</v>
      </c>
      <c r="D719" s="21" t="str">
        <f>MID(درخواست[[#This Row],[کدمدرسه]],1,1)</f>
        <v>3</v>
      </c>
      <c r="E719" t="s">
        <v>250</v>
      </c>
      <c r="F719" t="s">
        <v>251</v>
      </c>
      <c r="G719" t="s">
        <v>252</v>
      </c>
      <c r="H719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19" t="s">
        <v>253</v>
      </c>
      <c r="J719">
        <v>9119835403</v>
      </c>
      <c r="K719">
        <v>1332856160</v>
      </c>
      <c r="L719" s="24" t="s">
        <v>2194</v>
      </c>
      <c r="M719" t="s">
        <v>114</v>
      </c>
      <c r="N719" t="str">
        <f>VLOOKUP(درخواست[[#This Row],[کدکتاب]],کتاب[#All],4,FALSE)</f>
        <v>هاجر</v>
      </c>
      <c r="O719">
        <f>VLOOKUP(درخواست[[#This Row],[کدکتاب]],کتاب[#All],3,FALSE)</f>
        <v>270000</v>
      </c>
      <c r="P719">
        <f>IF(درخواست[[#This Row],[ناشر]]="هاجر",VLOOKUP(درخواست[[#This Row],[استان]],تخفیف[#All],3,FALSE),VLOOKUP(درخواست[[#This Row],[استان]],تخفیف[#All],4,FALSE))</f>
        <v>0.37</v>
      </c>
      <c r="Q719">
        <f>درخواست[[#This Row],[پشت جلد]]*(1-درخواست[[#This Row],[تخفیف]])</f>
        <v>170100</v>
      </c>
      <c r="R719">
        <v>6</v>
      </c>
    </row>
    <row r="720" spans="1:18" x14ac:dyDescent="0.25">
      <c r="A720" s="24" t="s">
        <v>1260</v>
      </c>
      <c r="B720" t="s">
        <v>249</v>
      </c>
      <c r="C720">
        <v>3220302184</v>
      </c>
      <c r="D720" s="21" t="str">
        <f>MID(درخواست[[#This Row],[کدمدرسه]],1,1)</f>
        <v>3</v>
      </c>
      <c r="E720" t="s">
        <v>250</v>
      </c>
      <c r="F720" t="s">
        <v>251</v>
      </c>
      <c r="G720" t="s">
        <v>252</v>
      </c>
      <c r="H720" t="str">
        <f>درخواست[[#This Row],[استان]]&amp;"/"&amp;درخواست[[#This Row],[شهر]]&amp;"/"&amp;درخواست[[#This Row],[مدرسه]]</f>
        <v>گیلان/رشت/مرکز تخصصی فقه و اصول ریحانه النبی(علیهاالسلام)</v>
      </c>
      <c r="I720" t="s">
        <v>253</v>
      </c>
      <c r="J720">
        <v>9119835403</v>
      </c>
      <c r="K720">
        <v>1332856160</v>
      </c>
      <c r="L720" s="24" t="s">
        <v>2201</v>
      </c>
      <c r="M720" t="s">
        <v>121</v>
      </c>
      <c r="N720" t="str">
        <f>VLOOKUP(درخواست[[#This Row],[کدکتاب]],کتاب[#All],4,FALSE)</f>
        <v>هاجر</v>
      </c>
      <c r="O720">
        <f>VLOOKUP(درخواست[[#This Row],[کدکتاب]],کتاب[#All],3,FALSE)</f>
        <v>350000</v>
      </c>
      <c r="P720">
        <f>IF(درخواست[[#This Row],[ناشر]]="هاجر",VLOOKUP(درخواست[[#This Row],[استان]],تخفیف[#All],3,FALSE),VLOOKUP(درخواست[[#This Row],[استان]],تخفیف[#All],4,FALSE))</f>
        <v>0.37</v>
      </c>
      <c r="Q720">
        <f>درخواست[[#This Row],[پشت جلد]]*(1-درخواست[[#This Row],[تخفیف]])</f>
        <v>220500</v>
      </c>
      <c r="R720">
        <v>11</v>
      </c>
    </row>
    <row r="721" spans="1:18" x14ac:dyDescent="0.25">
      <c r="A721" s="24" t="s">
        <v>1261</v>
      </c>
      <c r="B721" t="s">
        <v>254</v>
      </c>
      <c r="C721">
        <v>3080302114</v>
      </c>
      <c r="D721" s="21" t="str">
        <f>MID(درخواست[[#This Row],[کدمدرسه]],1,1)</f>
        <v>3</v>
      </c>
      <c r="E721" t="s">
        <v>153</v>
      </c>
      <c r="F721" t="s">
        <v>255</v>
      </c>
      <c r="G721" t="s">
        <v>256</v>
      </c>
      <c r="H721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21" t="s">
        <v>257</v>
      </c>
      <c r="J721">
        <v>9123723610</v>
      </c>
      <c r="K721">
        <v>2136022670</v>
      </c>
      <c r="L721" s="24" t="s">
        <v>2104</v>
      </c>
      <c r="M721" t="s">
        <v>21</v>
      </c>
      <c r="N721" t="str">
        <f>VLOOKUP(درخواست[[#This Row],[کدکتاب]],کتاب[#All],4,FALSE)</f>
        <v>سایر</v>
      </c>
      <c r="O721">
        <f>VLOOKUP(درخواست[[#This Row],[کدکتاب]],کتاب[#All],3,FALSE)</f>
        <v>900000</v>
      </c>
      <c r="P721">
        <f>IF(درخواست[[#This Row],[ناشر]]="هاجر",VLOOKUP(درخواست[[#This Row],[استان]],تخفیف[#All],3,FALSE),VLOOKUP(درخواست[[#This Row],[استان]],تخفیف[#All],4,FALSE))</f>
        <v>0.25</v>
      </c>
      <c r="Q721">
        <f>درخواست[[#This Row],[پشت جلد]]*(1-درخواست[[#This Row],[تخفیف]])</f>
        <v>675000</v>
      </c>
      <c r="R721">
        <v>10</v>
      </c>
    </row>
    <row r="722" spans="1:18" x14ac:dyDescent="0.25">
      <c r="A722" s="24" t="s">
        <v>1262</v>
      </c>
      <c r="B722" t="s">
        <v>254</v>
      </c>
      <c r="C722">
        <v>3080302114</v>
      </c>
      <c r="D722" s="21" t="str">
        <f>MID(درخواست[[#This Row],[کدمدرسه]],1,1)</f>
        <v>3</v>
      </c>
      <c r="E722" t="s">
        <v>153</v>
      </c>
      <c r="F722" t="s">
        <v>255</v>
      </c>
      <c r="G722" t="s">
        <v>256</v>
      </c>
      <c r="H722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22" t="s">
        <v>257</v>
      </c>
      <c r="J722">
        <v>9123723610</v>
      </c>
      <c r="K722">
        <v>2136022670</v>
      </c>
      <c r="L722" s="24" t="s">
        <v>2117</v>
      </c>
      <c r="M722" t="s">
        <v>33</v>
      </c>
      <c r="N722" t="str">
        <f>VLOOKUP(درخواست[[#This Row],[کدکتاب]],کتاب[#All],4,FALSE)</f>
        <v>سایر</v>
      </c>
      <c r="O722">
        <f>VLOOKUP(درخواست[[#This Row],[کدکتاب]],کتاب[#All],3,FALSE)</f>
        <v>220000</v>
      </c>
      <c r="P722">
        <f>IF(درخواست[[#This Row],[ناشر]]="هاجر",VLOOKUP(درخواست[[#This Row],[استان]],تخفیف[#All],3,FALSE),VLOOKUP(درخواست[[#This Row],[استان]],تخفیف[#All],4,FALSE))</f>
        <v>0.25</v>
      </c>
      <c r="Q722">
        <f>درخواست[[#This Row],[پشت جلد]]*(1-درخواست[[#This Row],[تخفیف]])</f>
        <v>165000</v>
      </c>
      <c r="R722">
        <v>7</v>
      </c>
    </row>
    <row r="723" spans="1:18" x14ac:dyDescent="0.25">
      <c r="A723" s="24" t="s">
        <v>1263</v>
      </c>
      <c r="B723" t="s">
        <v>254</v>
      </c>
      <c r="C723">
        <v>3080302114</v>
      </c>
      <c r="D723" s="21" t="str">
        <f>MID(درخواست[[#This Row],[کدمدرسه]],1,1)</f>
        <v>3</v>
      </c>
      <c r="E723" t="s">
        <v>153</v>
      </c>
      <c r="F723" t="s">
        <v>255</v>
      </c>
      <c r="G723" t="s">
        <v>256</v>
      </c>
      <c r="H723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23" t="s">
        <v>257</v>
      </c>
      <c r="J723">
        <v>9123723610</v>
      </c>
      <c r="K723">
        <v>2136022670</v>
      </c>
      <c r="L723" s="24" t="s">
        <v>2134</v>
      </c>
      <c r="M723" t="s">
        <v>53</v>
      </c>
      <c r="N723" t="str">
        <f>VLOOKUP(درخواست[[#This Row],[کدکتاب]],کتاب[#All],4,FALSE)</f>
        <v>سایر</v>
      </c>
      <c r="O723">
        <f>VLOOKUP(درخواست[[#This Row],[کدکتاب]],کتاب[#All],3,FALSE)</f>
        <v>233000</v>
      </c>
      <c r="P723">
        <f>IF(درخواست[[#This Row],[ناشر]]="هاجر",VLOOKUP(درخواست[[#This Row],[استان]],تخفیف[#All],3,FALSE),VLOOKUP(درخواست[[#This Row],[استان]],تخفیف[#All],4,FALSE))</f>
        <v>0.25</v>
      </c>
      <c r="Q723">
        <f>درخواست[[#This Row],[پشت جلد]]*(1-درخواست[[#This Row],[تخفیف]])</f>
        <v>174750</v>
      </c>
      <c r="R723">
        <v>9</v>
      </c>
    </row>
    <row r="724" spans="1:18" x14ac:dyDescent="0.25">
      <c r="A724" s="24" t="s">
        <v>1264</v>
      </c>
      <c r="B724" t="s">
        <v>254</v>
      </c>
      <c r="C724">
        <v>3080302114</v>
      </c>
      <c r="D724" s="21" t="str">
        <f>MID(درخواست[[#This Row],[کدمدرسه]],1,1)</f>
        <v>3</v>
      </c>
      <c r="E724" t="s">
        <v>153</v>
      </c>
      <c r="F724" t="s">
        <v>255</v>
      </c>
      <c r="G724" t="s">
        <v>256</v>
      </c>
      <c r="H724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24" t="s">
        <v>257</v>
      </c>
      <c r="J724">
        <v>9123723610</v>
      </c>
      <c r="K724">
        <v>2136022670</v>
      </c>
      <c r="L724" s="24" t="s">
        <v>2135</v>
      </c>
      <c r="M724" t="s">
        <v>54</v>
      </c>
      <c r="N724" t="str">
        <f>VLOOKUP(درخواست[[#This Row],[کدکتاب]],کتاب[#All],4,FALSE)</f>
        <v>سایر</v>
      </c>
      <c r="O724">
        <f>VLOOKUP(درخواست[[#This Row],[کدکتاب]],کتاب[#All],3,FALSE)</f>
        <v>600000</v>
      </c>
      <c r="P724">
        <f>IF(درخواست[[#This Row],[ناشر]]="هاجر",VLOOKUP(درخواست[[#This Row],[استان]],تخفیف[#All],3,FALSE),VLOOKUP(درخواست[[#This Row],[استان]],تخفیف[#All],4,FALSE))</f>
        <v>0.25</v>
      </c>
      <c r="Q724">
        <f>درخواست[[#This Row],[پشت جلد]]*(1-درخواست[[#This Row],[تخفیف]])</f>
        <v>450000</v>
      </c>
      <c r="R724">
        <v>7</v>
      </c>
    </row>
    <row r="725" spans="1:18" x14ac:dyDescent="0.25">
      <c r="A725" s="24" t="s">
        <v>1265</v>
      </c>
      <c r="B725" t="s">
        <v>254</v>
      </c>
      <c r="C725">
        <v>3080302114</v>
      </c>
      <c r="D725" s="21" t="str">
        <f>MID(درخواست[[#This Row],[کدمدرسه]],1,1)</f>
        <v>3</v>
      </c>
      <c r="E725" t="s">
        <v>153</v>
      </c>
      <c r="F725" t="s">
        <v>255</v>
      </c>
      <c r="G725" t="s">
        <v>256</v>
      </c>
      <c r="H725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25" t="s">
        <v>257</v>
      </c>
      <c r="J725">
        <v>9123723610</v>
      </c>
      <c r="K725">
        <v>2136022670</v>
      </c>
      <c r="L725" s="24" t="s">
        <v>2149</v>
      </c>
      <c r="M725" t="s">
        <v>70</v>
      </c>
      <c r="N725" t="str">
        <f>VLOOKUP(درخواست[[#This Row],[کدکتاب]],کتاب[#All],4,FALSE)</f>
        <v>سایر</v>
      </c>
      <c r="O725">
        <f>VLOOKUP(درخواست[[#This Row],[کدکتاب]],کتاب[#All],3,FALSE)</f>
        <v>340000</v>
      </c>
      <c r="P725">
        <f>IF(درخواست[[#This Row],[ناشر]]="هاجر",VLOOKUP(درخواست[[#This Row],[استان]],تخفیف[#All],3,FALSE),VLOOKUP(درخواست[[#This Row],[استان]],تخفیف[#All],4,FALSE))</f>
        <v>0.25</v>
      </c>
      <c r="Q725">
        <f>درخواست[[#This Row],[پشت جلد]]*(1-درخواست[[#This Row],[تخفیف]])</f>
        <v>255000</v>
      </c>
      <c r="R725">
        <v>8</v>
      </c>
    </row>
    <row r="726" spans="1:18" x14ac:dyDescent="0.25">
      <c r="A726" s="24" t="s">
        <v>1266</v>
      </c>
      <c r="B726" t="s">
        <v>254</v>
      </c>
      <c r="C726">
        <v>3080302114</v>
      </c>
      <c r="D726" s="21" t="str">
        <f>MID(درخواست[[#This Row],[کدمدرسه]],1,1)</f>
        <v>3</v>
      </c>
      <c r="E726" t="s">
        <v>153</v>
      </c>
      <c r="F726" t="s">
        <v>255</v>
      </c>
      <c r="G726" t="s">
        <v>256</v>
      </c>
      <c r="H726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26" t="s">
        <v>257</v>
      </c>
      <c r="J726">
        <v>9123723610</v>
      </c>
      <c r="K726">
        <v>2136022670</v>
      </c>
      <c r="L726" s="24" t="s">
        <v>2156</v>
      </c>
      <c r="M726" t="s">
        <v>75</v>
      </c>
      <c r="N726" t="str">
        <f>VLOOKUP(درخواست[[#This Row],[کدکتاب]],کتاب[#All],4,FALSE)</f>
        <v>هاجر</v>
      </c>
      <c r="O726">
        <f>VLOOKUP(درخواست[[#This Row],[کدکتاب]],کتاب[#All],3,FALSE)</f>
        <v>500000</v>
      </c>
      <c r="P726">
        <f>IF(درخواست[[#This Row],[ناشر]]="هاجر",VLOOKUP(درخواست[[#This Row],[استان]],تخفیف[#All],3,FALSE),VLOOKUP(درخواست[[#This Row],[استان]],تخفیف[#All],4,FALSE))</f>
        <v>0.37</v>
      </c>
      <c r="Q726">
        <f>درخواست[[#This Row],[پشت جلد]]*(1-درخواست[[#This Row],[تخفیف]])</f>
        <v>315000</v>
      </c>
      <c r="R726">
        <v>6</v>
      </c>
    </row>
    <row r="727" spans="1:18" x14ac:dyDescent="0.25">
      <c r="A727" s="24" t="s">
        <v>1267</v>
      </c>
      <c r="B727" t="s">
        <v>254</v>
      </c>
      <c r="C727">
        <v>3080302114</v>
      </c>
      <c r="D727" s="21" t="str">
        <f>MID(درخواست[[#This Row],[کدمدرسه]],1,1)</f>
        <v>3</v>
      </c>
      <c r="E727" t="s">
        <v>153</v>
      </c>
      <c r="F727" t="s">
        <v>255</v>
      </c>
      <c r="G727" t="s">
        <v>256</v>
      </c>
      <c r="H727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27" t="s">
        <v>257</v>
      </c>
      <c r="J727">
        <v>9123723610</v>
      </c>
      <c r="K727">
        <v>2136022670</v>
      </c>
      <c r="L727" s="24" t="s">
        <v>2159</v>
      </c>
      <c r="M727" t="s">
        <v>78</v>
      </c>
      <c r="N727" t="str">
        <f>VLOOKUP(درخواست[[#This Row],[کدکتاب]],کتاب[#All],4,FALSE)</f>
        <v>هاجر</v>
      </c>
      <c r="O727">
        <f>VLOOKUP(درخواست[[#This Row],[کدکتاب]],کتاب[#All],3,FALSE)</f>
        <v>490000</v>
      </c>
      <c r="P727">
        <f>IF(درخواست[[#This Row],[ناشر]]="هاجر",VLOOKUP(درخواست[[#This Row],[استان]],تخفیف[#All],3,FALSE),VLOOKUP(درخواست[[#This Row],[استان]],تخفیف[#All],4,FALSE))</f>
        <v>0.37</v>
      </c>
      <c r="Q727">
        <f>درخواست[[#This Row],[پشت جلد]]*(1-درخواست[[#This Row],[تخفیف]])</f>
        <v>308700</v>
      </c>
      <c r="R727">
        <v>7</v>
      </c>
    </row>
    <row r="728" spans="1:18" x14ac:dyDescent="0.25">
      <c r="A728" s="24" t="s">
        <v>1268</v>
      </c>
      <c r="B728" t="s">
        <v>254</v>
      </c>
      <c r="C728">
        <v>3080302114</v>
      </c>
      <c r="D728" s="21" t="str">
        <f>MID(درخواست[[#This Row],[کدمدرسه]],1,1)</f>
        <v>3</v>
      </c>
      <c r="E728" t="s">
        <v>153</v>
      </c>
      <c r="F728" t="s">
        <v>255</v>
      </c>
      <c r="G728" t="s">
        <v>256</v>
      </c>
      <c r="H728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28" t="s">
        <v>257</v>
      </c>
      <c r="J728">
        <v>9123723610</v>
      </c>
      <c r="K728">
        <v>2136022670</v>
      </c>
      <c r="L728" s="24" t="s">
        <v>2173</v>
      </c>
      <c r="M728" t="s">
        <v>90</v>
      </c>
      <c r="N728" t="str">
        <f>VLOOKUP(درخواست[[#This Row],[کدکتاب]],کتاب[#All],4,FALSE)</f>
        <v>سایر</v>
      </c>
      <c r="O728">
        <f>VLOOKUP(درخواست[[#This Row],[کدکتاب]],کتاب[#All],3,FALSE)</f>
        <v>150000</v>
      </c>
      <c r="P728">
        <f>IF(درخواست[[#This Row],[ناشر]]="هاجر",VLOOKUP(درخواست[[#This Row],[استان]],تخفیف[#All],3,FALSE),VLOOKUP(درخواست[[#This Row],[استان]],تخفیف[#All],4,FALSE))</f>
        <v>0.25</v>
      </c>
      <c r="Q728">
        <f>درخواست[[#This Row],[پشت جلد]]*(1-درخواست[[#This Row],[تخفیف]])</f>
        <v>112500</v>
      </c>
      <c r="R728">
        <v>7</v>
      </c>
    </row>
    <row r="729" spans="1:18" x14ac:dyDescent="0.25">
      <c r="A729" s="24" t="s">
        <v>1269</v>
      </c>
      <c r="B729" t="s">
        <v>254</v>
      </c>
      <c r="C729">
        <v>3080302114</v>
      </c>
      <c r="D729" s="21" t="str">
        <f>MID(درخواست[[#This Row],[کدمدرسه]],1,1)</f>
        <v>3</v>
      </c>
      <c r="E729" t="s">
        <v>153</v>
      </c>
      <c r="F729" t="s">
        <v>255</v>
      </c>
      <c r="G729" t="s">
        <v>256</v>
      </c>
      <c r="H729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29" t="s">
        <v>257</v>
      </c>
      <c r="J729">
        <v>9123723610</v>
      </c>
      <c r="K729">
        <v>2136022670</v>
      </c>
      <c r="L729" s="24" t="s">
        <v>2179</v>
      </c>
      <c r="M729" t="s">
        <v>97</v>
      </c>
      <c r="N729" t="str">
        <f>VLOOKUP(درخواست[[#This Row],[کدکتاب]],کتاب[#All],4,FALSE)</f>
        <v>هاجر</v>
      </c>
      <c r="O729">
        <f>VLOOKUP(درخواست[[#This Row],[کدکتاب]],کتاب[#All],3,FALSE)</f>
        <v>420000</v>
      </c>
      <c r="P729">
        <f>IF(درخواست[[#This Row],[ناشر]]="هاجر",VLOOKUP(درخواست[[#This Row],[استان]],تخفیف[#All],3,FALSE),VLOOKUP(درخواست[[#This Row],[استان]],تخفیف[#All],4,FALSE))</f>
        <v>0.37</v>
      </c>
      <c r="Q729">
        <f>درخواست[[#This Row],[پشت جلد]]*(1-درخواست[[#This Row],[تخفیف]])</f>
        <v>264600</v>
      </c>
      <c r="R729">
        <v>7</v>
      </c>
    </row>
    <row r="730" spans="1:18" x14ac:dyDescent="0.25">
      <c r="A730" s="24" t="s">
        <v>1270</v>
      </c>
      <c r="B730" t="s">
        <v>254</v>
      </c>
      <c r="C730">
        <v>3080302114</v>
      </c>
      <c r="D730" s="21" t="str">
        <f>MID(درخواست[[#This Row],[کدمدرسه]],1,1)</f>
        <v>3</v>
      </c>
      <c r="E730" t="s">
        <v>153</v>
      </c>
      <c r="F730" t="s">
        <v>255</v>
      </c>
      <c r="G730" t="s">
        <v>256</v>
      </c>
      <c r="H730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30" t="s">
        <v>257</v>
      </c>
      <c r="J730">
        <v>9123723610</v>
      </c>
      <c r="K730">
        <v>2136022670</v>
      </c>
      <c r="L730" s="24" t="s">
        <v>2186</v>
      </c>
      <c r="M730" t="s">
        <v>104</v>
      </c>
      <c r="N730" t="str">
        <f>VLOOKUP(درخواست[[#This Row],[کدکتاب]],کتاب[#All],4,FALSE)</f>
        <v>سایر</v>
      </c>
      <c r="O730">
        <f>VLOOKUP(درخواست[[#This Row],[کدکتاب]],کتاب[#All],3,FALSE)</f>
        <v>500000</v>
      </c>
      <c r="P730">
        <f>IF(درخواست[[#This Row],[ناشر]]="هاجر",VLOOKUP(درخواست[[#This Row],[استان]],تخفیف[#All],3,FALSE),VLOOKUP(درخواست[[#This Row],[استان]],تخفیف[#All],4,FALSE))</f>
        <v>0.25</v>
      </c>
      <c r="Q730">
        <f>درخواست[[#This Row],[پشت جلد]]*(1-درخواست[[#This Row],[تخفیف]])</f>
        <v>375000</v>
      </c>
      <c r="R730">
        <v>8</v>
      </c>
    </row>
    <row r="731" spans="1:18" x14ac:dyDescent="0.25">
      <c r="A731" s="24" t="s">
        <v>1271</v>
      </c>
      <c r="B731" t="s">
        <v>254</v>
      </c>
      <c r="C731">
        <v>3080302114</v>
      </c>
      <c r="D731" s="21" t="str">
        <f>MID(درخواست[[#This Row],[کدمدرسه]],1,1)</f>
        <v>3</v>
      </c>
      <c r="E731" t="s">
        <v>153</v>
      </c>
      <c r="F731" t="s">
        <v>255</v>
      </c>
      <c r="G731" t="s">
        <v>256</v>
      </c>
      <c r="H731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31" t="s">
        <v>257</v>
      </c>
      <c r="J731">
        <v>9123723610</v>
      </c>
      <c r="K731">
        <v>2136022670</v>
      </c>
      <c r="L731" s="24" t="s">
        <v>2193</v>
      </c>
      <c r="M731" t="s">
        <v>111</v>
      </c>
      <c r="N731" t="str">
        <f>VLOOKUP(درخواست[[#This Row],[کدکتاب]],کتاب[#All],4,FALSE)</f>
        <v>سایر</v>
      </c>
      <c r="O731">
        <f>VLOOKUP(درخواست[[#This Row],[کدکتاب]],کتاب[#All],3,FALSE)</f>
        <v>880000</v>
      </c>
      <c r="P731">
        <f>IF(درخواست[[#This Row],[ناشر]]="هاجر",VLOOKUP(درخواست[[#This Row],[استان]],تخفیف[#All],3,FALSE),VLOOKUP(درخواست[[#This Row],[استان]],تخفیف[#All],4,FALSE))</f>
        <v>0.25</v>
      </c>
      <c r="Q731">
        <f>درخواست[[#This Row],[پشت جلد]]*(1-درخواست[[#This Row],[تخفیف]])</f>
        <v>660000</v>
      </c>
      <c r="R731">
        <v>7</v>
      </c>
    </row>
    <row r="732" spans="1:18" x14ac:dyDescent="0.25">
      <c r="A732" s="24" t="s">
        <v>1272</v>
      </c>
      <c r="B732" t="s">
        <v>254</v>
      </c>
      <c r="C732">
        <v>3080302114</v>
      </c>
      <c r="D732" s="21" t="str">
        <f>MID(درخواست[[#This Row],[کدمدرسه]],1,1)</f>
        <v>3</v>
      </c>
      <c r="E732" t="s">
        <v>153</v>
      </c>
      <c r="F732" t="s">
        <v>255</v>
      </c>
      <c r="G732" t="s">
        <v>256</v>
      </c>
      <c r="H732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32" t="s">
        <v>257</v>
      </c>
      <c r="J732">
        <v>9123723610</v>
      </c>
      <c r="K732">
        <v>2136022670</v>
      </c>
      <c r="L732" s="24" t="s">
        <v>2196</v>
      </c>
      <c r="M732" t="s">
        <v>116</v>
      </c>
      <c r="N732" t="str">
        <f>VLOOKUP(درخواست[[#This Row],[کدکتاب]],کتاب[#All],4,FALSE)</f>
        <v>سایر</v>
      </c>
      <c r="O732">
        <f>VLOOKUP(درخواست[[#This Row],[کدکتاب]],کتاب[#All],3,FALSE)</f>
        <v>290000</v>
      </c>
      <c r="P732">
        <f>IF(درخواست[[#This Row],[ناشر]]="هاجر",VLOOKUP(درخواست[[#This Row],[استان]],تخفیف[#All],3,FALSE),VLOOKUP(درخواست[[#This Row],[استان]],تخفیف[#All],4,FALSE))</f>
        <v>0.25</v>
      </c>
      <c r="Q732">
        <f>درخواست[[#This Row],[پشت جلد]]*(1-درخواست[[#This Row],[تخفیف]])</f>
        <v>217500</v>
      </c>
      <c r="R732">
        <v>6</v>
      </c>
    </row>
    <row r="733" spans="1:18" x14ac:dyDescent="0.25">
      <c r="A733" s="24" t="s">
        <v>1273</v>
      </c>
      <c r="B733" t="s">
        <v>254</v>
      </c>
      <c r="C733">
        <v>3080302114</v>
      </c>
      <c r="D733" s="21" t="str">
        <f>MID(درخواست[[#This Row],[کدمدرسه]],1,1)</f>
        <v>3</v>
      </c>
      <c r="E733" t="s">
        <v>153</v>
      </c>
      <c r="F733" t="s">
        <v>255</v>
      </c>
      <c r="G733" t="s">
        <v>256</v>
      </c>
      <c r="H733" t="str">
        <f>درخواست[[#This Row],[استان]]&amp;"/"&amp;درخواست[[#This Row],[شهر]]&amp;"/"&amp;درخواست[[#This Row],[مدرسه]]</f>
        <v>تهران/پاکدشت/مدرسه علمیه سطح سه فاطمیه</v>
      </c>
      <c r="I733" t="s">
        <v>257</v>
      </c>
      <c r="J733">
        <v>9123723610</v>
      </c>
      <c r="K733">
        <v>2136022670</v>
      </c>
      <c r="L733" s="24" t="s">
        <v>2202</v>
      </c>
      <c r="M733" t="s">
        <v>122</v>
      </c>
      <c r="N733" t="str">
        <f>VLOOKUP(درخواست[[#This Row],[کدکتاب]],کتاب[#All],4,FALSE)</f>
        <v>سایر</v>
      </c>
      <c r="O733">
        <f>VLOOKUP(درخواست[[#This Row],[کدکتاب]],کتاب[#All],3,FALSE)</f>
        <v>170000</v>
      </c>
      <c r="P733">
        <f>IF(درخواست[[#This Row],[ناشر]]="هاجر",VLOOKUP(درخواست[[#This Row],[استان]],تخفیف[#All],3,FALSE),VLOOKUP(درخواست[[#This Row],[استان]],تخفیف[#All],4,FALSE))</f>
        <v>0.25</v>
      </c>
      <c r="Q733">
        <f>درخواست[[#This Row],[پشت جلد]]*(1-درخواست[[#This Row],[تخفیف]])</f>
        <v>127500</v>
      </c>
      <c r="R733">
        <v>7</v>
      </c>
    </row>
    <row r="734" spans="1:18" x14ac:dyDescent="0.25">
      <c r="A734" s="24" t="s">
        <v>1274</v>
      </c>
      <c r="B734" t="s">
        <v>258</v>
      </c>
      <c r="C734">
        <v>3160403169</v>
      </c>
      <c r="D734" s="21" t="str">
        <f>MID(درخواست[[#This Row],[کدمدرسه]],1,1)</f>
        <v>3</v>
      </c>
      <c r="E734" t="s">
        <v>259</v>
      </c>
      <c r="F734" t="s">
        <v>260</v>
      </c>
      <c r="G734" t="s">
        <v>231</v>
      </c>
      <c r="H734" t="str">
        <f>درخواست[[#This Row],[استان]]&amp;"/"&amp;درخواست[[#This Row],[شهر]]&amp;"/"&amp;درخواست[[#This Row],[مدرسه]]</f>
        <v>قم/آران و بیدگل/مرکز تخصصی تفسیر و علوم قرآنی زینب کبری(علیهاالسلام)</v>
      </c>
      <c r="I734" t="s">
        <v>261</v>
      </c>
      <c r="J734">
        <v>9133640286</v>
      </c>
      <c r="K734">
        <v>3154721998</v>
      </c>
      <c r="L734" s="24" t="s">
        <v>2104</v>
      </c>
      <c r="M734" t="s">
        <v>21</v>
      </c>
      <c r="N734" t="str">
        <f>VLOOKUP(درخواست[[#This Row],[کدکتاب]],کتاب[#All],4,FALSE)</f>
        <v>سایر</v>
      </c>
      <c r="O734">
        <f>VLOOKUP(درخواست[[#This Row],[کدکتاب]],کتاب[#All],3,FALSE)</f>
        <v>900000</v>
      </c>
      <c r="P734">
        <f>IF(درخواست[[#This Row],[ناشر]]="هاجر",VLOOKUP(درخواست[[#This Row],[استان]],تخفیف[#All],3,FALSE),VLOOKUP(درخواست[[#This Row],[استان]],تخفیف[#All],4,FALSE))</f>
        <v>0.25</v>
      </c>
      <c r="Q734">
        <f>درخواست[[#This Row],[پشت جلد]]*(1-درخواست[[#This Row],[تخفیف]])</f>
        <v>675000</v>
      </c>
      <c r="R734">
        <v>2</v>
      </c>
    </row>
    <row r="735" spans="1:18" x14ac:dyDescent="0.25">
      <c r="A735" s="24" t="s">
        <v>1275</v>
      </c>
      <c r="B735" t="s">
        <v>258</v>
      </c>
      <c r="C735">
        <v>3160403169</v>
      </c>
      <c r="D735" s="21" t="str">
        <f>MID(درخواست[[#This Row],[کدمدرسه]],1,1)</f>
        <v>3</v>
      </c>
      <c r="E735" t="s">
        <v>259</v>
      </c>
      <c r="F735" t="s">
        <v>260</v>
      </c>
      <c r="G735" t="s">
        <v>231</v>
      </c>
      <c r="H735" t="str">
        <f>درخواست[[#This Row],[استان]]&amp;"/"&amp;درخواست[[#This Row],[شهر]]&amp;"/"&amp;درخواست[[#This Row],[مدرسه]]</f>
        <v>قم/آران و بیدگل/مرکز تخصصی تفسیر و علوم قرآنی زینب کبری(علیهاالسلام)</v>
      </c>
      <c r="I735" t="s">
        <v>261</v>
      </c>
      <c r="J735">
        <v>9133640286</v>
      </c>
      <c r="K735">
        <v>3154721998</v>
      </c>
      <c r="L735" s="24" t="s">
        <v>2117</v>
      </c>
      <c r="M735" t="s">
        <v>33</v>
      </c>
      <c r="N735" t="str">
        <f>VLOOKUP(درخواست[[#This Row],[کدکتاب]],کتاب[#All],4,FALSE)</f>
        <v>سایر</v>
      </c>
      <c r="O735">
        <f>VLOOKUP(درخواست[[#This Row],[کدکتاب]],کتاب[#All],3,FALSE)</f>
        <v>220000</v>
      </c>
      <c r="P735">
        <f>IF(درخواست[[#This Row],[ناشر]]="هاجر",VLOOKUP(درخواست[[#This Row],[استان]],تخفیف[#All],3,FALSE),VLOOKUP(درخواست[[#This Row],[استان]],تخفیف[#All],4,FALSE))</f>
        <v>0.25</v>
      </c>
      <c r="Q735">
        <f>درخواست[[#This Row],[پشت جلد]]*(1-درخواست[[#This Row],[تخفیف]])</f>
        <v>165000</v>
      </c>
      <c r="R735">
        <v>5</v>
      </c>
    </row>
    <row r="736" spans="1:18" x14ac:dyDescent="0.25">
      <c r="A736" s="24" t="s">
        <v>1276</v>
      </c>
      <c r="B736" t="s">
        <v>258</v>
      </c>
      <c r="C736">
        <v>3160403169</v>
      </c>
      <c r="D736" s="21" t="str">
        <f>MID(درخواست[[#This Row],[کدمدرسه]],1,1)</f>
        <v>3</v>
      </c>
      <c r="E736" t="s">
        <v>259</v>
      </c>
      <c r="F736" t="s">
        <v>260</v>
      </c>
      <c r="G736" t="s">
        <v>231</v>
      </c>
      <c r="H736" t="str">
        <f>درخواست[[#This Row],[استان]]&amp;"/"&amp;درخواست[[#This Row],[شهر]]&amp;"/"&amp;درخواست[[#This Row],[مدرسه]]</f>
        <v>قم/آران و بیدگل/مرکز تخصصی تفسیر و علوم قرآنی زینب کبری(علیهاالسلام)</v>
      </c>
      <c r="I736" t="s">
        <v>261</v>
      </c>
      <c r="J736">
        <v>9133640286</v>
      </c>
      <c r="K736">
        <v>3154721998</v>
      </c>
      <c r="L736" s="24" t="s">
        <v>2149</v>
      </c>
      <c r="M736" t="s">
        <v>70</v>
      </c>
      <c r="N736" t="str">
        <f>VLOOKUP(درخواست[[#This Row],[کدکتاب]],کتاب[#All],4,FALSE)</f>
        <v>سایر</v>
      </c>
      <c r="O736">
        <f>VLOOKUP(درخواست[[#This Row],[کدکتاب]],کتاب[#All],3,FALSE)</f>
        <v>340000</v>
      </c>
      <c r="P736">
        <f>IF(درخواست[[#This Row],[ناشر]]="هاجر",VLOOKUP(درخواست[[#This Row],[استان]],تخفیف[#All],3,FALSE),VLOOKUP(درخواست[[#This Row],[استان]],تخفیف[#All],4,FALSE))</f>
        <v>0.25</v>
      </c>
      <c r="Q736">
        <f>درخواست[[#This Row],[پشت جلد]]*(1-درخواست[[#This Row],[تخفیف]])</f>
        <v>255000</v>
      </c>
      <c r="R736">
        <v>5</v>
      </c>
    </row>
    <row r="737" spans="1:18" x14ac:dyDescent="0.25">
      <c r="A737" s="24" t="s">
        <v>1277</v>
      </c>
      <c r="B737" t="s">
        <v>258</v>
      </c>
      <c r="C737">
        <v>3160403169</v>
      </c>
      <c r="D737" s="21" t="str">
        <f>MID(درخواست[[#This Row],[کدمدرسه]],1,1)</f>
        <v>3</v>
      </c>
      <c r="E737" t="s">
        <v>259</v>
      </c>
      <c r="F737" t="s">
        <v>260</v>
      </c>
      <c r="G737" t="s">
        <v>231</v>
      </c>
      <c r="H737" t="str">
        <f>درخواست[[#This Row],[استان]]&amp;"/"&amp;درخواست[[#This Row],[شهر]]&amp;"/"&amp;درخواست[[#This Row],[مدرسه]]</f>
        <v>قم/آران و بیدگل/مرکز تخصصی تفسیر و علوم قرآنی زینب کبری(علیهاالسلام)</v>
      </c>
      <c r="I737" t="s">
        <v>261</v>
      </c>
      <c r="J737">
        <v>9133640286</v>
      </c>
      <c r="K737">
        <v>3154721998</v>
      </c>
      <c r="L737" s="24" t="s">
        <v>2156</v>
      </c>
      <c r="M737" t="s">
        <v>75</v>
      </c>
      <c r="N737" t="str">
        <f>VLOOKUP(درخواست[[#This Row],[کدکتاب]],کتاب[#All],4,FALSE)</f>
        <v>هاجر</v>
      </c>
      <c r="O737">
        <f>VLOOKUP(درخواست[[#This Row],[کدکتاب]],کتاب[#All],3,FALSE)</f>
        <v>500000</v>
      </c>
      <c r="P737">
        <f>IF(درخواست[[#This Row],[ناشر]]="هاجر",VLOOKUP(درخواست[[#This Row],[استان]],تخفیف[#All],3,FALSE),VLOOKUP(درخواست[[#This Row],[استان]],تخفیف[#All],4,FALSE))</f>
        <v>0.37</v>
      </c>
      <c r="Q737">
        <f>درخواست[[#This Row],[پشت جلد]]*(1-درخواست[[#This Row],[تخفیف]])</f>
        <v>315000</v>
      </c>
      <c r="R737">
        <v>2</v>
      </c>
    </row>
    <row r="738" spans="1:18" x14ac:dyDescent="0.25">
      <c r="A738" s="24" t="s">
        <v>1278</v>
      </c>
      <c r="B738" t="s">
        <v>258</v>
      </c>
      <c r="C738">
        <v>3160403169</v>
      </c>
      <c r="D738" s="21" t="str">
        <f>MID(درخواست[[#This Row],[کدمدرسه]],1,1)</f>
        <v>3</v>
      </c>
      <c r="E738" t="s">
        <v>259</v>
      </c>
      <c r="F738" t="s">
        <v>260</v>
      </c>
      <c r="G738" t="s">
        <v>231</v>
      </c>
      <c r="H738" t="str">
        <f>درخواست[[#This Row],[استان]]&amp;"/"&amp;درخواست[[#This Row],[شهر]]&amp;"/"&amp;درخواست[[#This Row],[مدرسه]]</f>
        <v>قم/آران و بیدگل/مرکز تخصصی تفسیر و علوم قرآنی زینب کبری(علیهاالسلام)</v>
      </c>
      <c r="I738" t="s">
        <v>261</v>
      </c>
      <c r="J738">
        <v>9133640286</v>
      </c>
      <c r="K738">
        <v>3154721998</v>
      </c>
      <c r="L738" s="24" t="s">
        <v>2159</v>
      </c>
      <c r="M738" t="s">
        <v>78</v>
      </c>
      <c r="N738" t="str">
        <f>VLOOKUP(درخواست[[#This Row],[کدکتاب]],کتاب[#All],4,FALSE)</f>
        <v>هاجر</v>
      </c>
      <c r="O738">
        <f>VLOOKUP(درخواست[[#This Row],[کدکتاب]],کتاب[#All],3,FALSE)</f>
        <v>490000</v>
      </c>
      <c r="P738">
        <f>IF(درخواست[[#This Row],[ناشر]]="هاجر",VLOOKUP(درخواست[[#This Row],[استان]],تخفیف[#All],3,FALSE),VLOOKUP(درخواست[[#This Row],[استان]],تخفیف[#All],4,FALSE))</f>
        <v>0.37</v>
      </c>
      <c r="Q738">
        <f>درخواست[[#This Row],[پشت جلد]]*(1-درخواست[[#This Row],[تخفیف]])</f>
        <v>308700</v>
      </c>
      <c r="R738">
        <v>5</v>
      </c>
    </row>
    <row r="739" spans="1:18" x14ac:dyDescent="0.25">
      <c r="A739" s="24" t="s">
        <v>1279</v>
      </c>
      <c r="B739" t="s">
        <v>258</v>
      </c>
      <c r="C739">
        <v>3160403169</v>
      </c>
      <c r="D739" s="21" t="str">
        <f>MID(درخواست[[#This Row],[کدمدرسه]],1,1)</f>
        <v>3</v>
      </c>
      <c r="E739" t="s">
        <v>259</v>
      </c>
      <c r="F739" t="s">
        <v>260</v>
      </c>
      <c r="G739" t="s">
        <v>231</v>
      </c>
      <c r="H739" t="str">
        <f>درخواست[[#This Row],[استان]]&amp;"/"&amp;درخواست[[#This Row],[شهر]]&amp;"/"&amp;درخواست[[#This Row],[مدرسه]]</f>
        <v>قم/آران و بیدگل/مرکز تخصصی تفسیر و علوم قرآنی زینب کبری(علیهاالسلام)</v>
      </c>
      <c r="I739" t="s">
        <v>261</v>
      </c>
      <c r="J739">
        <v>9133640286</v>
      </c>
      <c r="K739">
        <v>3154721998</v>
      </c>
      <c r="L739" s="24" t="s">
        <v>2179</v>
      </c>
      <c r="M739" t="s">
        <v>97</v>
      </c>
      <c r="N739" t="str">
        <f>VLOOKUP(درخواست[[#This Row],[کدکتاب]],کتاب[#All],4,FALSE)</f>
        <v>هاجر</v>
      </c>
      <c r="O739">
        <f>VLOOKUP(درخواست[[#This Row],[کدکتاب]],کتاب[#All],3,FALSE)</f>
        <v>420000</v>
      </c>
      <c r="P739">
        <f>IF(درخواست[[#This Row],[ناشر]]="هاجر",VLOOKUP(درخواست[[#This Row],[استان]],تخفیف[#All],3,FALSE),VLOOKUP(درخواست[[#This Row],[استان]],تخفیف[#All],4,FALSE))</f>
        <v>0.37</v>
      </c>
      <c r="Q739">
        <f>درخواست[[#This Row],[پشت جلد]]*(1-درخواست[[#This Row],[تخفیف]])</f>
        <v>264600</v>
      </c>
      <c r="R739">
        <v>5</v>
      </c>
    </row>
    <row r="740" spans="1:18" x14ac:dyDescent="0.25">
      <c r="A740" s="24" t="s">
        <v>1280</v>
      </c>
      <c r="B740" t="s">
        <v>258</v>
      </c>
      <c r="C740">
        <v>3160403169</v>
      </c>
      <c r="D740" s="21" t="str">
        <f>MID(درخواست[[#This Row],[کدمدرسه]],1,1)</f>
        <v>3</v>
      </c>
      <c r="E740" t="s">
        <v>259</v>
      </c>
      <c r="F740" t="s">
        <v>260</v>
      </c>
      <c r="G740" t="s">
        <v>231</v>
      </c>
      <c r="H740" t="str">
        <f>درخواست[[#This Row],[استان]]&amp;"/"&amp;درخواست[[#This Row],[شهر]]&amp;"/"&amp;درخواست[[#This Row],[مدرسه]]</f>
        <v>قم/آران و بیدگل/مرکز تخصصی تفسیر و علوم قرآنی زینب کبری(علیهاالسلام)</v>
      </c>
      <c r="I740" t="s">
        <v>261</v>
      </c>
      <c r="J740">
        <v>9133640286</v>
      </c>
      <c r="K740">
        <v>3154721998</v>
      </c>
      <c r="L740" s="24" t="s">
        <v>2186</v>
      </c>
      <c r="M740" t="s">
        <v>104</v>
      </c>
      <c r="N740" t="str">
        <f>VLOOKUP(درخواست[[#This Row],[کدکتاب]],کتاب[#All],4,FALSE)</f>
        <v>سایر</v>
      </c>
      <c r="O740">
        <f>VLOOKUP(درخواست[[#This Row],[کدکتاب]],کتاب[#All],3,FALSE)</f>
        <v>500000</v>
      </c>
      <c r="P740">
        <f>IF(درخواست[[#This Row],[ناشر]]="هاجر",VLOOKUP(درخواست[[#This Row],[استان]],تخفیف[#All],3,FALSE),VLOOKUP(درخواست[[#This Row],[استان]],تخفیف[#All],4,FALSE))</f>
        <v>0.25</v>
      </c>
      <c r="Q740">
        <f>درخواست[[#This Row],[پشت جلد]]*(1-درخواست[[#This Row],[تخفیف]])</f>
        <v>375000</v>
      </c>
      <c r="R740">
        <v>1</v>
      </c>
    </row>
    <row r="741" spans="1:18" x14ac:dyDescent="0.25">
      <c r="A741" s="24" t="s">
        <v>1281</v>
      </c>
      <c r="B741" t="s">
        <v>258</v>
      </c>
      <c r="C741">
        <v>3160403169</v>
      </c>
      <c r="D741" s="21" t="str">
        <f>MID(درخواست[[#This Row],[کدمدرسه]],1,1)</f>
        <v>3</v>
      </c>
      <c r="E741" t="s">
        <v>259</v>
      </c>
      <c r="F741" t="s">
        <v>260</v>
      </c>
      <c r="G741" t="s">
        <v>231</v>
      </c>
      <c r="H741" t="str">
        <f>درخواست[[#This Row],[استان]]&amp;"/"&amp;درخواست[[#This Row],[شهر]]&amp;"/"&amp;درخواست[[#This Row],[مدرسه]]</f>
        <v>قم/آران و بیدگل/مرکز تخصصی تفسیر و علوم قرآنی زینب کبری(علیهاالسلام)</v>
      </c>
      <c r="I741" t="s">
        <v>261</v>
      </c>
      <c r="J741">
        <v>9133640286</v>
      </c>
      <c r="K741">
        <v>3154721998</v>
      </c>
      <c r="L741" s="24" t="s">
        <v>2193</v>
      </c>
      <c r="M741" t="s">
        <v>111</v>
      </c>
      <c r="N741" t="str">
        <f>VLOOKUP(درخواست[[#This Row],[کدکتاب]],کتاب[#All],4,FALSE)</f>
        <v>سایر</v>
      </c>
      <c r="O741">
        <f>VLOOKUP(درخواست[[#This Row],[کدکتاب]],کتاب[#All],3,FALSE)</f>
        <v>880000</v>
      </c>
      <c r="P741">
        <f>IF(درخواست[[#This Row],[ناشر]]="هاجر",VLOOKUP(درخواست[[#This Row],[استان]],تخفیف[#All],3,FALSE),VLOOKUP(درخواست[[#This Row],[استان]],تخفیف[#All],4,FALSE))</f>
        <v>0.25</v>
      </c>
      <c r="Q741">
        <f>درخواست[[#This Row],[پشت جلد]]*(1-درخواست[[#This Row],[تخفیف]])</f>
        <v>660000</v>
      </c>
      <c r="R741">
        <v>5</v>
      </c>
    </row>
    <row r="742" spans="1:18" x14ac:dyDescent="0.25">
      <c r="A742" s="24" t="s">
        <v>1282</v>
      </c>
      <c r="B742" t="s">
        <v>258</v>
      </c>
      <c r="C742">
        <v>3160403169</v>
      </c>
      <c r="D742" s="21" t="str">
        <f>MID(درخواست[[#This Row],[کدمدرسه]],1,1)</f>
        <v>3</v>
      </c>
      <c r="E742" t="s">
        <v>259</v>
      </c>
      <c r="F742" t="s">
        <v>260</v>
      </c>
      <c r="G742" t="s">
        <v>231</v>
      </c>
      <c r="H742" t="str">
        <f>درخواست[[#This Row],[استان]]&amp;"/"&amp;درخواست[[#This Row],[شهر]]&amp;"/"&amp;درخواست[[#This Row],[مدرسه]]</f>
        <v>قم/آران و بیدگل/مرکز تخصصی تفسیر و علوم قرآنی زینب کبری(علیهاالسلام)</v>
      </c>
      <c r="I742" t="s">
        <v>261</v>
      </c>
      <c r="J742">
        <v>9133640286</v>
      </c>
      <c r="K742">
        <v>3154721998</v>
      </c>
      <c r="L742" s="24" t="s">
        <v>2202</v>
      </c>
      <c r="M742" t="s">
        <v>122</v>
      </c>
      <c r="N742" t="str">
        <f>VLOOKUP(درخواست[[#This Row],[کدکتاب]],کتاب[#All],4,FALSE)</f>
        <v>سایر</v>
      </c>
      <c r="O742">
        <f>VLOOKUP(درخواست[[#This Row],[کدکتاب]],کتاب[#All],3,FALSE)</f>
        <v>170000</v>
      </c>
      <c r="P742">
        <f>IF(درخواست[[#This Row],[ناشر]]="هاجر",VLOOKUP(درخواست[[#This Row],[استان]],تخفیف[#All],3,FALSE),VLOOKUP(درخواست[[#This Row],[استان]],تخفیف[#All],4,FALSE))</f>
        <v>0.25</v>
      </c>
      <c r="Q742">
        <f>درخواست[[#This Row],[پشت جلد]]*(1-درخواست[[#This Row],[تخفیف]])</f>
        <v>127500</v>
      </c>
      <c r="R742">
        <v>5</v>
      </c>
    </row>
    <row r="743" spans="1:18" x14ac:dyDescent="0.25">
      <c r="A743" s="24" t="s">
        <v>1283</v>
      </c>
      <c r="B743" t="s">
        <v>262</v>
      </c>
      <c r="C743">
        <v>3270902189</v>
      </c>
      <c r="D743" s="21" t="str">
        <f>MID(درخواست[[#This Row],[کدمدرسه]],1,1)</f>
        <v>3</v>
      </c>
      <c r="E743" t="s">
        <v>263</v>
      </c>
      <c r="F743" t="s">
        <v>263</v>
      </c>
      <c r="G743" t="s">
        <v>264</v>
      </c>
      <c r="H743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43" t="s">
        <v>265</v>
      </c>
      <c r="J743">
        <v>9186769159</v>
      </c>
      <c r="K743">
        <v>8132523187</v>
      </c>
      <c r="L743" s="24" t="s">
        <v>2100</v>
      </c>
      <c r="M743" t="s">
        <v>17</v>
      </c>
      <c r="N743" t="str">
        <f>VLOOKUP(درخواست[[#This Row],[کدکتاب]],کتاب[#All],4,FALSE)</f>
        <v>هاجر</v>
      </c>
      <c r="O743">
        <f>VLOOKUP(درخواست[[#This Row],[کدکتاب]],کتاب[#All],3,FALSE)</f>
        <v>320000</v>
      </c>
      <c r="P743">
        <f>IF(درخواست[[#This Row],[ناشر]]="هاجر",VLOOKUP(درخواست[[#This Row],[استان]],تخفیف[#All],3,FALSE),VLOOKUP(درخواست[[#This Row],[استان]],تخفیف[#All],4,FALSE))</f>
        <v>0.37</v>
      </c>
      <c r="Q743">
        <f>درخواست[[#This Row],[پشت جلد]]*(1-درخواست[[#This Row],[تخفیف]])</f>
        <v>201600</v>
      </c>
      <c r="R743">
        <v>20</v>
      </c>
    </row>
    <row r="744" spans="1:18" x14ac:dyDescent="0.25">
      <c r="A744" s="24" t="s">
        <v>1284</v>
      </c>
      <c r="B744" t="s">
        <v>262</v>
      </c>
      <c r="C744">
        <v>3270902189</v>
      </c>
      <c r="D744" s="21" t="str">
        <f>MID(درخواست[[#This Row],[کدمدرسه]],1,1)</f>
        <v>3</v>
      </c>
      <c r="E744" t="s">
        <v>263</v>
      </c>
      <c r="F744" t="s">
        <v>263</v>
      </c>
      <c r="G744" t="s">
        <v>264</v>
      </c>
      <c r="H744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44" t="s">
        <v>265</v>
      </c>
      <c r="J744">
        <v>9186769159</v>
      </c>
      <c r="K744">
        <v>8132523187</v>
      </c>
      <c r="L744" s="24" t="s">
        <v>2101</v>
      </c>
      <c r="M744" t="s">
        <v>18</v>
      </c>
      <c r="N744" t="str">
        <f>VLOOKUP(درخواست[[#This Row],[کدکتاب]],کتاب[#All],4,FALSE)</f>
        <v>سایر</v>
      </c>
      <c r="O744">
        <f>VLOOKUP(درخواست[[#This Row],[کدکتاب]],کتاب[#All],3,FALSE)</f>
        <v>180000</v>
      </c>
      <c r="P744">
        <f>IF(درخواست[[#This Row],[ناشر]]="هاجر",VLOOKUP(درخواست[[#This Row],[استان]],تخفیف[#All],3,FALSE),VLOOKUP(درخواست[[#This Row],[استان]],تخفیف[#All],4,FALSE))</f>
        <v>0.25</v>
      </c>
      <c r="Q744">
        <f>درخواست[[#This Row],[پشت جلد]]*(1-درخواست[[#This Row],[تخفیف]])</f>
        <v>135000</v>
      </c>
      <c r="R744">
        <v>8</v>
      </c>
    </row>
    <row r="745" spans="1:18" x14ac:dyDescent="0.25">
      <c r="A745" s="24" t="s">
        <v>1285</v>
      </c>
      <c r="B745" t="s">
        <v>262</v>
      </c>
      <c r="C745">
        <v>3270902189</v>
      </c>
      <c r="D745" s="21" t="str">
        <f>MID(درخواست[[#This Row],[کدمدرسه]],1,1)</f>
        <v>3</v>
      </c>
      <c r="E745" t="s">
        <v>263</v>
      </c>
      <c r="F745" t="s">
        <v>263</v>
      </c>
      <c r="G745" t="s">
        <v>264</v>
      </c>
      <c r="H745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45" t="s">
        <v>265</v>
      </c>
      <c r="J745">
        <v>9186769159</v>
      </c>
      <c r="K745">
        <v>8132523187</v>
      </c>
      <c r="L745" s="24" t="s">
        <v>2104</v>
      </c>
      <c r="M745" t="s">
        <v>21</v>
      </c>
      <c r="N745" t="str">
        <f>VLOOKUP(درخواست[[#This Row],[کدکتاب]],کتاب[#All],4,FALSE)</f>
        <v>سایر</v>
      </c>
      <c r="O745">
        <f>VLOOKUP(درخواست[[#This Row],[کدکتاب]],کتاب[#All],3,FALSE)</f>
        <v>900000</v>
      </c>
      <c r="P745">
        <f>IF(درخواست[[#This Row],[ناشر]]="هاجر",VLOOKUP(درخواست[[#This Row],[استان]],تخفیف[#All],3,FALSE),VLOOKUP(درخواست[[#This Row],[استان]],تخفیف[#All],4,FALSE))</f>
        <v>0.25</v>
      </c>
      <c r="Q745">
        <f>درخواست[[#This Row],[پشت جلد]]*(1-درخواست[[#This Row],[تخفیف]])</f>
        <v>675000</v>
      </c>
      <c r="R745">
        <v>37</v>
      </c>
    </row>
    <row r="746" spans="1:18" x14ac:dyDescent="0.25">
      <c r="A746" s="24" t="s">
        <v>1286</v>
      </c>
      <c r="B746" t="s">
        <v>262</v>
      </c>
      <c r="C746">
        <v>3270902189</v>
      </c>
      <c r="D746" s="21" t="str">
        <f>MID(درخواست[[#This Row],[کدمدرسه]],1,1)</f>
        <v>3</v>
      </c>
      <c r="E746" t="s">
        <v>263</v>
      </c>
      <c r="F746" t="s">
        <v>263</v>
      </c>
      <c r="G746" t="s">
        <v>264</v>
      </c>
      <c r="H746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46" t="s">
        <v>265</v>
      </c>
      <c r="J746">
        <v>9186769159</v>
      </c>
      <c r="K746">
        <v>8132523187</v>
      </c>
      <c r="L746" s="24" t="s">
        <v>2108</v>
      </c>
      <c r="M746" t="s">
        <v>25</v>
      </c>
      <c r="N746" t="str">
        <f>VLOOKUP(درخواست[[#This Row],[کدکتاب]],کتاب[#All],4,FALSE)</f>
        <v>سایر</v>
      </c>
      <c r="O746">
        <f>VLOOKUP(درخواست[[#This Row],[کدکتاب]],کتاب[#All],3,FALSE)</f>
        <v>1400000</v>
      </c>
      <c r="P746">
        <f>IF(درخواست[[#This Row],[ناشر]]="هاجر",VLOOKUP(درخواست[[#This Row],[استان]],تخفیف[#All],3,FALSE),VLOOKUP(درخواست[[#This Row],[استان]],تخفیف[#All],4,FALSE))</f>
        <v>0.25</v>
      </c>
      <c r="Q746">
        <f>درخواست[[#This Row],[پشت جلد]]*(1-درخواست[[#This Row],[تخفیف]])</f>
        <v>1050000</v>
      </c>
      <c r="R746">
        <v>7</v>
      </c>
    </row>
    <row r="747" spans="1:18" x14ac:dyDescent="0.25">
      <c r="A747" s="24" t="s">
        <v>1287</v>
      </c>
      <c r="B747" t="s">
        <v>262</v>
      </c>
      <c r="C747">
        <v>3270902189</v>
      </c>
      <c r="D747" s="21" t="str">
        <f>MID(درخواست[[#This Row],[کدمدرسه]],1,1)</f>
        <v>3</v>
      </c>
      <c r="E747" t="s">
        <v>263</v>
      </c>
      <c r="F747" t="s">
        <v>263</v>
      </c>
      <c r="G747" t="s">
        <v>264</v>
      </c>
      <c r="H747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47" t="s">
        <v>265</v>
      </c>
      <c r="J747">
        <v>9186769159</v>
      </c>
      <c r="K747">
        <v>8132523187</v>
      </c>
      <c r="L747" s="24" t="s">
        <v>2112</v>
      </c>
      <c r="M747" t="s">
        <v>29</v>
      </c>
      <c r="N747" t="str">
        <f>VLOOKUP(درخواست[[#This Row],[کدکتاب]],کتاب[#All],4,FALSE)</f>
        <v>سایر</v>
      </c>
      <c r="O747">
        <f>VLOOKUP(درخواست[[#This Row],[کدکتاب]],کتاب[#All],3,FALSE)</f>
        <v>60000</v>
      </c>
      <c r="P747">
        <f>IF(درخواست[[#This Row],[ناشر]]="هاجر",VLOOKUP(درخواست[[#This Row],[استان]],تخفیف[#All],3,FALSE),VLOOKUP(درخواست[[#This Row],[استان]],تخفیف[#All],4,FALSE))</f>
        <v>0.25</v>
      </c>
      <c r="Q747">
        <f>درخواست[[#This Row],[پشت جلد]]*(1-درخواست[[#This Row],[تخفیف]])</f>
        <v>45000</v>
      </c>
      <c r="R747">
        <v>20</v>
      </c>
    </row>
    <row r="748" spans="1:18" x14ac:dyDescent="0.25">
      <c r="A748" s="24" t="s">
        <v>1288</v>
      </c>
      <c r="B748" t="s">
        <v>262</v>
      </c>
      <c r="C748">
        <v>3270902189</v>
      </c>
      <c r="D748" s="21" t="str">
        <f>MID(درخواست[[#This Row],[کدمدرسه]],1,1)</f>
        <v>3</v>
      </c>
      <c r="E748" t="s">
        <v>263</v>
      </c>
      <c r="F748" t="s">
        <v>263</v>
      </c>
      <c r="G748" t="s">
        <v>264</v>
      </c>
      <c r="H748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48" t="s">
        <v>265</v>
      </c>
      <c r="J748">
        <v>9186769159</v>
      </c>
      <c r="K748">
        <v>8132523187</v>
      </c>
      <c r="L748" s="24" t="s">
        <v>2113</v>
      </c>
      <c r="M748" t="s">
        <v>30</v>
      </c>
      <c r="N748" t="str">
        <f>VLOOKUP(درخواست[[#This Row],[کدکتاب]],کتاب[#All],4,FALSE)</f>
        <v>سایر</v>
      </c>
      <c r="O748">
        <f>VLOOKUP(درخواست[[#This Row],[کدکتاب]],کتاب[#All],3,FALSE)</f>
        <v>350000</v>
      </c>
      <c r="P748">
        <f>IF(درخواست[[#This Row],[ناشر]]="هاجر",VLOOKUP(درخواست[[#This Row],[استان]],تخفیف[#All],3,FALSE),VLOOKUP(درخواست[[#This Row],[استان]],تخفیف[#All],4,FALSE))</f>
        <v>0.25</v>
      </c>
      <c r="Q748">
        <f>درخواست[[#This Row],[پشت جلد]]*(1-درخواست[[#This Row],[تخفیف]])</f>
        <v>262500</v>
      </c>
      <c r="R748">
        <v>20</v>
      </c>
    </row>
    <row r="749" spans="1:18" x14ac:dyDescent="0.25">
      <c r="A749" s="24" t="s">
        <v>1289</v>
      </c>
      <c r="B749" t="s">
        <v>262</v>
      </c>
      <c r="C749">
        <v>3270902189</v>
      </c>
      <c r="D749" s="21" t="str">
        <f>MID(درخواست[[#This Row],[کدمدرسه]],1,1)</f>
        <v>3</v>
      </c>
      <c r="E749" t="s">
        <v>263</v>
      </c>
      <c r="F749" t="s">
        <v>263</v>
      </c>
      <c r="G749" t="s">
        <v>264</v>
      </c>
      <c r="H749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49" t="s">
        <v>265</v>
      </c>
      <c r="J749">
        <v>9186769159</v>
      </c>
      <c r="K749">
        <v>8132523187</v>
      </c>
      <c r="L749" s="24" t="s">
        <v>2115</v>
      </c>
      <c r="M749" t="s">
        <v>32</v>
      </c>
      <c r="N749" t="str">
        <f>VLOOKUP(درخواست[[#This Row],[کدکتاب]],کتاب[#All],4,FALSE)</f>
        <v>سایر</v>
      </c>
      <c r="O749">
        <f>VLOOKUP(درخواست[[#This Row],[کدکتاب]],کتاب[#All],3,FALSE)</f>
        <v>250000</v>
      </c>
      <c r="P749">
        <f>IF(درخواست[[#This Row],[ناشر]]="هاجر",VLOOKUP(درخواست[[#This Row],[استان]],تخفیف[#All],3,FALSE),VLOOKUP(درخواست[[#This Row],[استان]],تخفیف[#All],4,FALSE))</f>
        <v>0.25</v>
      </c>
      <c r="Q749">
        <f>درخواست[[#This Row],[پشت جلد]]*(1-درخواست[[#This Row],[تخفیف]])</f>
        <v>187500</v>
      </c>
      <c r="R749">
        <v>7</v>
      </c>
    </row>
    <row r="750" spans="1:18" x14ac:dyDescent="0.25">
      <c r="A750" s="24" t="s">
        <v>1290</v>
      </c>
      <c r="B750" t="s">
        <v>262</v>
      </c>
      <c r="C750">
        <v>3270902189</v>
      </c>
      <c r="D750" s="21" t="str">
        <f>MID(درخواست[[#This Row],[کدمدرسه]],1,1)</f>
        <v>3</v>
      </c>
      <c r="E750" t="s">
        <v>263</v>
      </c>
      <c r="F750" t="s">
        <v>263</v>
      </c>
      <c r="G750" t="s">
        <v>264</v>
      </c>
      <c r="H750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50" t="s">
        <v>265</v>
      </c>
      <c r="J750">
        <v>9186769159</v>
      </c>
      <c r="K750">
        <v>8132523187</v>
      </c>
      <c r="L750" s="24" t="s">
        <v>2117</v>
      </c>
      <c r="M750" t="s">
        <v>33</v>
      </c>
      <c r="N750" t="str">
        <f>VLOOKUP(درخواست[[#This Row],[کدکتاب]],کتاب[#All],4,FALSE)</f>
        <v>سایر</v>
      </c>
      <c r="O750">
        <f>VLOOKUP(درخواست[[#This Row],[کدکتاب]],کتاب[#All],3,FALSE)</f>
        <v>220000</v>
      </c>
      <c r="P750">
        <f>IF(درخواست[[#This Row],[ناشر]]="هاجر",VLOOKUP(درخواست[[#This Row],[استان]],تخفیف[#All],3,FALSE),VLOOKUP(درخواست[[#This Row],[استان]],تخفیف[#All],4,FALSE))</f>
        <v>0.25</v>
      </c>
      <c r="Q750">
        <f>درخواست[[#This Row],[پشت جلد]]*(1-درخواست[[#This Row],[تخفیف]])</f>
        <v>165000</v>
      </c>
      <c r="R750">
        <v>4</v>
      </c>
    </row>
    <row r="751" spans="1:18" x14ac:dyDescent="0.25">
      <c r="A751" s="24" t="s">
        <v>1291</v>
      </c>
      <c r="B751" t="s">
        <v>262</v>
      </c>
      <c r="C751">
        <v>3270902189</v>
      </c>
      <c r="D751" s="21" t="str">
        <f>MID(درخواست[[#This Row],[کدمدرسه]],1,1)</f>
        <v>3</v>
      </c>
      <c r="E751" t="s">
        <v>263</v>
      </c>
      <c r="F751" t="s">
        <v>263</v>
      </c>
      <c r="G751" t="s">
        <v>264</v>
      </c>
      <c r="H751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51" t="s">
        <v>265</v>
      </c>
      <c r="J751">
        <v>9186769159</v>
      </c>
      <c r="K751">
        <v>8132523187</v>
      </c>
      <c r="L751" s="24" t="s">
        <v>2121</v>
      </c>
      <c r="M751" t="s">
        <v>37</v>
      </c>
      <c r="N751" t="str">
        <f>VLOOKUP(درخواست[[#This Row],[کدکتاب]],کتاب[#All],4,FALSE)</f>
        <v>سایر</v>
      </c>
      <c r="O751">
        <f>VLOOKUP(درخواست[[#This Row],[کدکتاب]],کتاب[#All],3,FALSE)</f>
        <v>220000</v>
      </c>
      <c r="P751">
        <f>IF(درخواست[[#This Row],[ناشر]]="هاجر",VLOOKUP(درخواست[[#This Row],[استان]],تخفیف[#All],3,FALSE),VLOOKUP(درخواست[[#This Row],[استان]],تخفیف[#All],4,FALSE))</f>
        <v>0.25</v>
      </c>
      <c r="Q751">
        <f>درخواست[[#This Row],[پشت جلد]]*(1-درخواست[[#This Row],[تخفیف]])</f>
        <v>165000</v>
      </c>
      <c r="R751">
        <v>8</v>
      </c>
    </row>
    <row r="752" spans="1:18" x14ac:dyDescent="0.25">
      <c r="A752" s="24" t="s">
        <v>1292</v>
      </c>
      <c r="B752" t="s">
        <v>262</v>
      </c>
      <c r="C752">
        <v>3270902189</v>
      </c>
      <c r="D752" s="21" t="str">
        <f>MID(درخواست[[#This Row],[کدمدرسه]],1,1)</f>
        <v>3</v>
      </c>
      <c r="E752" t="s">
        <v>263</v>
      </c>
      <c r="F752" t="s">
        <v>263</v>
      </c>
      <c r="G752" t="s">
        <v>264</v>
      </c>
      <c r="H752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52" t="s">
        <v>265</v>
      </c>
      <c r="J752">
        <v>9186769159</v>
      </c>
      <c r="K752">
        <v>8132523187</v>
      </c>
      <c r="L752" s="24" t="s">
        <v>2151</v>
      </c>
      <c r="M752" t="s">
        <v>38</v>
      </c>
      <c r="N752" t="str">
        <f>VLOOKUP(درخواست[[#This Row],[کدکتاب]],کتاب[#All],4,FALSE)</f>
        <v>سایر</v>
      </c>
      <c r="O752">
        <f>VLOOKUP(درخواست[[#This Row],[کدکتاب]],کتاب[#All],3,FALSE)</f>
        <v>300000</v>
      </c>
      <c r="P752">
        <f>IF(درخواست[[#This Row],[ناشر]]="هاجر",VLOOKUP(درخواست[[#This Row],[استان]],تخفیف[#All],3,FALSE),VLOOKUP(درخواست[[#This Row],[استان]],تخفیف[#All],4,FALSE))</f>
        <v>0.25</v>
      </c>
      <c r="Q752">
        <f>درخواست[[#This Row],[پشت جلد]]*(1-درخواست[[#This Row],[تخفیف]])</f>
        <v>225000</v>
      </c>
      <c r="R752">
        <v>7</v>
      </c>
    </row>
    <row r="753" spans="1:18" x14ac:dyDescent="0.25">
      <c r="A753" s="24" t="s">
        <v>1293</v>
      </c>
      <c r="B753" t="s">
        <v>262</v>
      </c>
      <c r="C753">
        <v>3270902189</v>
      </c>
      <c r="D753" s="21" t="str">
        <f>MID(درخواست[[#This Row],[کدمدرسه]],1,1)</f>
        <v>3</v>
      </c>
      <c r="E753" t="s">
        <v>263</v>
      </c>
      <c r="F753" t="s">
        <v>263</v>
      </c>
      <c r="G753" t="s">
        <v>264</v>
      </c>
      <c r="H753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53" t="s">
        <v>265</v>
      </c>
      <c r="J753">
        <v>9186769159</v>
      </c>
      <c r="K753">
        <v>8132523187</v>
      </c>
      <c r="L753" s="24" t="s">
        <v>2132</v>
      </c>
      <c r="M753" t="s">
        <v>46</v>
      </c>
      <c r="N753" t="str">
        <f>VLOOKUP(درخواست[[#This Row],[کدکتاب]],کتاب[#All],4,FALSE)</f>
        <v>سایر</v>
      </c>
      <c r="O753">
        <f>VLOOKUP(درخواست[[#This Row],[کدکتاب]],کتاب[#All],3,FALSE)</f>
        <v>400000</v>
      </c>
      <c r="P753">
        <f>IF(درخواست[[#This Row],[ناشر]]="هاجر",VLOOKUP(درخواست[[#This Row],[استان]],تخفیف[#All],3,FALSE),VLOOKUP(درخواست[[#This Row],[استان]],تخفیف[#All],4,FALSE))</f>
        <v>0.25</v>
      </c>
      <c r="Q753">
        <f>درخواست[[#This Row],[پشت جلد]]*(1-درخواست[[#This Row],[تخفیف]])</f>
        <v>300000</v>
      </c>
      <c r="R753">
        <v>7</v>
      </c>
    </row>
    <row r="754" spans="1:18" x14ac:dyDescent="0.25">
      <c r="A754" s="24" t="s">
        <v>1294</v>
      </c>
      <c r="B754" t="s">
        <v>262</v>
      </c>
      <c r="C754">
        <v>3270902189</v>
      </c>
      <c r="D754" s="21" t="str">
        <f>MID(درخواست[[#This Row],[کدمدرسه]],1,1)</f>
        <v>3</v>
      </c>
      <c r="E754" t="s">
        <v>263</v>
      </c>
      <c r="F754" t="s">
        <v>263</v>
      </c>
      <c r="G754" t="s">
        <v>264</v>
      </c>
      <c r="H754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54" t="s">
        <v>265</v>
      </c>
      <c r="J754">
        <v>9186769159</v>
      </c>
      <c r="K754">
        <v>8132523187</v>
      </c>
      <c r="L754" s="24" t="s">
        <v>2134</v>
      </c>
      <c r="M754" t="s">
        <v>53</v>
      </c>
      <c r="N754" t="str">
        <f>VLOOKUP(درخواست[[#This Row],[کدکتاب]],کتاب[#All],4,FALSE)</f>
        <v>سایر</v>
      </c>
      <c r="O754">
        <f>VLOOKUP(درخواست[[#This Row],[کدکتاب]],کتاب[#All],3,FALSE)</f>
        <v>233000</v>
      </c>
      <c r="P754">
        <f>IF(درخواست[[#This Row],[ناشر]]="هاجر",VLOOKUP(درخواست[[#This Row],[استان]],تخفیف[#All],3,FALSE),VLOOKUP(درخواست[[#This Row],[استان]],تخفیف[#All],4,FALSE))</f>
        <v>0.25</v>
      </c>
      <c r="Q754">
        <f>درخواست[[#This Row],[پشت جلد]]*(1-درخواست[[#This Row],[تخفیف]])</f>
        <v>174750</v>
      </c>
      <c r="R754">
        <v>19</v>
      </c>
    </row>
    <row r="755" spans="1:18" x14ac:dyDescent="0.25">
      <c r="A755" s="24" t="s">
        <v>1295</v>
      </c>
      <c r="B755" t="s">
        <v>262</v>
      </c>
      <c r="C755">
        <v>3270902189</v>
      </c>
      <c r="D755" s="21" t="str">
        <f>MID(درخواست[[#This Row],[کدمدرسه]],1,1)</f>
        <v>3</v>
      </c>
      <c r="E755" t="s">
        <v>263</v>
      </c>
      <c r="F755" t="s">
        <v>263</v>
      </c>
      <c r="G755" t="s">
        <v>264</v>
      </c>
      <c r="H755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55" t="s">
        <v>265</v>
      </c>
      <c r="J755">
        <v>9186769159</v>
      </c>
      <c r="K755">
        <v>8132523187</v>
      </c>
      <c r="L755" s="24" t="s">
        <v>2135</v>
      </c>
      <c r="M755" t="s">
        <v>54</v>
      </c>
      <c r="N755" t="str">
        <f>VLOOKUP(درخواست[[#This Row],[کدکتاب]],کتاب[#All],4,FALSE)</f>
        <v>سایر</v>
      </c>
      <c r="O755">
        <f>VLOOKUP(درخواست[[#This Row],[کدکتاب]],کتاب[#All],3,FALSE)</f>
        <v>600000</v>
      </c>
      <c r="P755">
        <f>IF(درخواست[[#This Row],[ناشر]]="هاجر",VLOOKUP(درخواست[[#This Row],[استان]],تخفیف[#All],3,FALSE),VLOOKUP(درخواست[[#This Row],[استان]],تخفیف[#All],4,FALSE))</f>
        <v>0.25</v>
      </c>
      <c r="Q755">
        <f>درخواست[[#This Row],[پشت جلد]]*(1-درخواست[[#This Row],[تخفیف]])</f>
        <v>450000</v>
      </c>
      <c r="R755">
        <v>8</v>
      </c>
    </row>
    <row r="756" spans="1:18" x14ac:dyDescent="0.25">
      <c r="A756" s="24" t="s">
        <v>1296</v>
      </c>
      <c r="B756" t="s">
        <v>262</v>
      </c>
      <c r="C756">
        <v>3270902189</v>
      </c>
      <c r="D756" s="21" t="str">
        <f>MID(درخواست[[#This Row],[کدمدرسه]],1,1)</f>
        <v>3</v>
      </c>
      <c r="E756" t="s">
        <v>263</v>
      </c>
      <c r="F756" t="s">
        <v>263</v>
      </c>
      <c r="G756" t="s">
        <v>264</v>
      </c>
      <c r="H756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56" t="s">
        <v>265</v>
      </c>
      <c r="J756">
        <v>9186769159</v>
      </c>
      <c r="K756">
        <v>8132523187</v>
      </c>
      <c r="L756" s="24" t="s">
        <v>2140</v>
      </c>
      <c r="M756" t="s">
        <v>59</v>
      </c>
      <c r="N756" t="str">
        <f>VLOOKUP(درخواست[[#This Row],[کدکتاب]],کتاب[#All],4,FALSE)</f>
        <v>سایر</v>
      </c>
      <c r="O756">
        <f>VLOOKUP(درخواست[[#This Row],[کدکتاب]],کتاب[#All],3,FALSE)</f>
        <v>290000</v>
      </c>
      <c r="P756">
        <f>IF(درخواست[[#This Row],[ناشر]]="هاجر",VLOOKUP(درخواست[[#This Row],[استان]],تخفیف[#All],3,FALSE),VLOOKUP(درخواست[[#This Row],[استان]],تخفیف[#All],4,FALSE))</f>
        <v>0.25</v>
      </c>
      <c r="Q756">
        <f>درخواست[[#This Row],[پشت جلد]]*(1-درخواست[[#This Row],[تخفیف]])</f>
        <v>217500</v>
      </c>
      <c r="R756">
        <v>8</v>
      </c>
    </row>
    <row r="757" spans="1:18" x14ac:dyDescent="0.25">
      <c r="A757" s="24" t="s">
        <v>1297</v>
      </c>
      <c r="B757" t="s">
        <v>262</v>
      </c>
      <c r="C757">
        <v>3270902189</v>
      </c>
      <c r="D757" s="21" t="str">
        <f>MID(درخواست[[#This Row],[کدمدرسه]],1,1)</f>
        <v>3</v>
      </c>
      <c r="E757" t="s">
        <v>263</v>
      </c>
      <c r="F757" t="s">
        <v>263</v>
      </c>
      <c r="G757" t="s">
        <v>264</v>
      </c>
      <c r="H757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57" t="s">
        <v>265</v>
      </c>
      <c r="J757">
        <v>9186769159</v>
      </c>
      <c r="K757">
        <v>8132523187</v>
      </c>
      <c r="L757" s="24" t="s">
        <v>2145</v>
      </c>
      <c r="M757" t="s">
        <v>64</v>
      </c>
      <c r="N757" t="str">
        <f>VLOOKUP(درخواست[[#This Row],[کدکتاب]],کتاب[#All],4,FALSE)</f>
        <v>سایر</v>
      </c>
      <c r="O757">
        <f>VLOOKUP(درخواست[[#This Row],[کدکتاب]],کتاب[#All],3,FALSE)</f>
        <v>620000</v>
      </c>
      <c r="P757">
        <f>IF(درخواست[[#This Row],[ناشر]]="هاجر",VLOOKUP(درخواست[[#This Row],[استان]],تخفیف[#All],3,FALSE),VLOOKUP(درخواست[[#This Row],[استان]],تخفیف[#All],4,FALSE))</f>
        <v>0.25</v>
      </c>
      <c r="Q757">
        <f>درخواست[[#This Row],[پشت جلد]]*(1-درخواست[[#This Row],[تخفیف]])</f>
        <v>465000</v>
      </c>
      <c r="R757">
        <v>6</v>
      </c>
    </row>
    <row r="758" spans="1:18" x14ac:dyDescent="0.25">
      <c r="A758" s="24" t="s">
        <v>1298</v>
      </c>
      <c r="B758" t="s">
        <v>262</v>
      </c>
      <c r="C758">
        <v>3270902189</v>
      </c>
      <c r="D758" s="21" t="str">
        <f>MID(درخواست[[#This Row],[کدمدرسه]],1,1)</f>
        <v>3</v>
      </c>
      <c r="E758" t="s">
        <v>263</v>
      </c>
      <c r="F758" t="s">
        <v>263</v>
      </c>
      <c r="G758" t="s">
        <v>264</v>
      </c>
      <c r="H758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58" t="s">
        <v>265</v>
      </c>
      <c r="J758">
        <v>9186769159</v>
      </c>
      <c r="K758">
        <v>8132523187</v>
      </c>
      <c r="L758" s="24" t="s">
        <v>2153</v>
      </c>
      <c r="M758" t="s">
        <v>69</v>
      </c>
      <c r="N758" t="str">
        <f>VLOOKUP(درخواست[[#This Row],[کدکتاب]],کتاب[#All],4,FALSE)</f>
        <v>سایر</v>
      </c>
      <c r="O758">
        <f>VLOOKUP(درخواست[[#This Row],[کدکتاب]],کتاب[#All],3,FALSE)</f>
        <v>390000</v>
      </c>
      <c r="P758">
        <f>IF(درخواست[[#This Row],[ناشر]]="هاجر",VLOOKUP(درخواست[[#This Row],[استان]],تخفیف[#All],3,FALSE),VLOOKUP(درخواست[[#This Row],[استان]],تخفیف[#All],4,FALSE))</f>
        <v>0.25</v>
      </c>
      <c r="Q758">
        <f>درخواست[[#This Row],[پشت جلد]]*(1-درخواست[[#This Row],[تخفیف]])</f>
        <v>292500</v>
      </c>
      <c r="R758">
        <v>7</v>
      </c>
    </row>
    <row r="759" spans="1:18" x14ac:dyDescent="0.25">
      <c r="A759" s="24" t="s">
        <v>1299</v>
      </c>
      <c r="B759" t="s">
        <v>262</v>
      </c>
      <c r="C759">
        <v>3270902189</v>
      </c>
      <c r="D759" s="21" t="str">
        <f>MID(درخواست[[#This Row],[کدمدرسه]],1,1)</f>
        <v>3</v>
      </c>
      <c r="E759" t="s">
        <v>263</v>
      </c>
      <c r="F759" t="s">
        <v>263</v>
      </c>
      <c r="G759" t="s">
        <v>264</v>
      </c>
      <c r="H759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59" t="s">
        <v>265</v>
      </c>
      <c r="J759">
        <v>9186769159</v>
      </c>
      <c r="K759">
        <v>8132523187</v>
      </c>
      <c r="L759" s="24" t="s">
        <v>2149</v>
      </c>
      <c r="M759" t="s">
        <v>70</v>
      </c>
      <c r="N759" t="str">
        <f>VLOOKUP(درخواست[[#This Row],[کدکتاب]],کتاب[#All],4,FALSE)</f>
        <v>سایر</v>
      </c>
      <c r="O759">
        <f>VLOOKUP(درخواست[[#This Row],[کدکتاب]],کتاب[#All],3,FALSE)</f>
        <v>340000</v>
      </c>
      <c r="P759">
        <f>IF(درخواست[[#This Row],[ناشر]]="هاجر",VLOOKUP(درخواست[[#This Row],[استان]],تخفیف[#All],3,FALSE),VLOOKUP(درخواست[[#This Row],[استان]],تخفیف[#All],4,FALSE))</f>
        <v>0.25</v>
      </c>
      <c r="Q759">
        <f>درخواست[[#This Row],[پشت جلد]]*(1-درخواست[[#This Row],[تخفیف]])</f>
        <v>255000</v>
      </c>
      <c r="R759">
        <v>11</v>
      </c>
    </row>
    <row r="760" spans="1:18" x14ac:dyDescent="0.25">
      <c r="A760" s="24" t="s">
        <v>1300</v>
      </c>
      <c r="B760" t="s">
        <v>262</v>
      </c>
      <c r="C760">
        <v>3270902189</v>
      </c>
      <c r="D760" s="21" t="str">
        <f>MID(درخواست[[#This Row],[کدمدرسه]],1,1)</f>
        <v>3</v>
      </c>
      <c r="E760" t="s">
        <v>263</v>
      </c>
      <c r="F760" t="s">
        <v>263</v>
      </c>
      <c r="G760" t="s">
        <v>264</v>
      </c>
      <c r="H760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60" t="s">
        <v>265</v>
      </c>
      <c r="J760">
        <v>9186769159</v>
      </c>
      <c r="K760">
        <v>8132523187</v>
      </c>
      <c r="L760" s="24" t="s">
        <v>2162</v>
      </c>
      <c r="M760" t="s">
        <v>72</v>
      </c>
      <c r="N760" t="str">
        <f>VLOOKUP(درخواست[[#This Row],[کدکتاب]],کتاب[#All],4,FALSE)</f>
        <v>سایر</v>
      </c>
      <c r="O760">
        <f>VLOOKUP(درخواست[[#This Row],[کدکتاب]],کتاب[#All],3,FALSE)</f>
        <v>280000</v>
      </c>
      <c r="P760">
        <f>IF(درخواست[[#This Row],[ناشر]]="هاجر",VLOOKUP(درخواست[[#This Row],[استان]],تخفیف[#All],3,FALSE),VLOOKUP(درخواست[[#This Row],[استان]],تخفیف[#All],4,FALSE))</f>
        <v>0.25</v>
      </c>
      <c r="Q760">
        <f>درخواست[[#This Row],[پشت جلد]]*(1-درخواست[[#This Row],[تخفیف]])</f>
        <v>210000</v>
      </c>
      <c r="R760">
        <v>7</v>
      </c>
    </row>
    <row r="761" spans="1:18" x14ac:dyDescent="0.25">
      <c r="A761" s="24" t="s">
        <v>1301</v>
      </c>
      <c r="B761" t="s">
        <v>262</v>
      </c>
      <c r="C761">
        <v>3270902189</v>
      </c>
      <c r="D761" s="21" t="str">
        <f>MID(درخواست[[#This Row],[کدمدرسه]],1,1)</f>
        <v>3</v>
      </c>
      <c r="E761" t="s">
        <v>263</v>
      </c>
      <c r="F761" t="s">
        <v>263</v>
      </c>
      <c r="G761" t="s">
        <v>264</v>
      </c>
      <c r="H761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61" t="s">
        <v>265</v>
      </c>
      <c r="J761">
        <v>9186769159</v>
      </c>
      <c r="K761">
        <v>8132523187</v>
      </c>
      <c r="L761" s="24" t="s">
        <v>2152</v>
      </c>
      <c r="M761" t="s">
        <v>73</v>
      </c>
      <c r="N761" t="str">
        <f>VLOOKUP(درخواست[[#This Row],[کدکتاب]],کتاب[#All],4,FALSE)</f>
        <v>سایر</v>
      </c>
      <c r="O761">
        <f>VLOOKUP(درخواست[[#This Row],[کدکتاب]],کتاب[#All],3,FALSE)</f>
        <v>210000</v>
      </c>
      <c r="P761">
        <f>IF(درخواست[[#This Row],[ناشر]]="هاجر",VLOOKUP(درخواست[[#This Row],[استان]],تخفیف[#All],3,FALSE),VLOOKUP(درخواست[[#This Row],[استان]],تخفیف[#All],4,FALSE))</f>
        <v>0.25</v>
      </c>
      <c r="Q761">
        <f>درخواست[[#This Row],[پشت جلد]]*(1-درخواست[[#This Row],[تخفیف]])</f>
        <v>157500</v>
      </c>
      <c r="R761">
        <v>8</v>
      </c>
    </row>
    <row r="762" spans="1:18" x14ac:dyDescent="0.25">
      <c r="A762" s="24" t="s">
        <v>1302</v>
      </c>
      <c r="B762" t="s">
        <v>262</v>
      </c>
      <c r="C762">
        <v>3270902189</v>
      </c>
      <c r="D762" s="21" t="str">
        <f>MID(درخواست[[#This Row],[کدمدرسه]],1,1)</f>
        <v>3</v>
      </c>
      <c r="E762" t="s">
        <v>263</v>
      </c>
      <c r="F762" t="s">
        <v>263</v>
      </c>
      <c r="G762" t="s">
        <v>264</v>
      </c>
      <c r="H762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62" t="s">
        <v>265</v>
      </c>
      <c r="J762">
        <v>9186769159</v>
      </c>
      <c r="K762">
        <v>8132523187</v>
      </c>
      <c r="L762" s="24" t="s">
        <v>2154</v>
      </c>
      <c r="M762" t="s">
        <v>74</v>
      </c>
      <c r="N762" t="str">
        <f>VLOOKUP(درخواست[[#This Row],[کدکتاب]],کتاب[#All],4,FALSE)</f>
        <v>سایر</v>
      </c>
      <c r="O762">
        <f>VLOOKUP(درخواست[[#This Row],[کدکتاب]],کتاب[#All],3,FALSE)</f>
        <v>80000</v>
      </c>
      <c r="P762">
        <f>IF(درخواست[[#This Row],[ناشر]]="هاجر",VLOOKUP(درخواست[[#This Row],[استان]],تخفیف[#All],3,FALSE),VLOOKUP(درخواست[[#This Row],[استان]],تخفیف[#All],4,FALSE))</f>
        <v>0.25</v>
      </c>
      <c r="Q762">
        <f>درخواست[[#This Row],[پشت جلد]]*(1-درخواست[[#This Row],[تخفیف]])</f>
        <v>60000</v>
      </c>
      <c r="R762">
        <v>8</v>
      </c>
    </row>
    <row r="763" spans="1:18" x14ac:dyDescent="0.25">
      <c r="A763" s="24" t="s">
        <v>1303</v>
      </c>
      <c r="B763" t="s">
        <v>262</v>
      </c>
      <c r="C763">
        <v>3270902189</v>
      </c>
      <c r="D763" s="21" t="str">
        <f>MID(درخواست[[#This Row],[کدمدرسه]],1,1)</f>
        <v>3</v>
      </c>
      <c r="E763" t="s">
        <v>263</v>
      </c>
      <c r="F763" t="s">
        <v>263</v>
      </c>
      <c r="G763" t="s">
        <v>264</v>
      </c>
      <c r="H763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63" t="s">
        <v>265</v>
      </c>
      <c r="J763">
        <v>9186769159</v>
      </c>
      <c r="K763">
        <v>8132523187</v>
      </c>
      <c r="L763" s="24" t="s">
        <v>2156</v>
      </c>
      <c r="M763" t="s">
        <v>75</v>
      </c>
      <c r="N763" t="str">
        <f>VLOOKUP(درخواست[[#This Row],[کدکتاب]],کتاب[#All],4,FALSE)</f>
        <v>هاجر</v>
      </c>
      <c r="O763">
        <f>VLOOKUP(درخواست[[#This Row],[کدکتاب]],کتاب[#All],3,FALSE)</f>
        <v>500000</v>
      </c>
      <c r="P763">
        <f>IF(درخواست[[#This Row],[ناشر]]="هاجر",VLOOKUP(درخواست[[#This Row],[استان]],تخفیف[#All],3,FALSE),VLOOKUP(درخواست[[#This Row],[استان]],تخفیف[#All],4,FALSE))</f>
        <v>0.37</v>
      </c>
      <c r="Q763">
        <f>درخواست[[#This Row],[پشت جلد]]*(1-درخواست[[#This Row],[تخفیف]])</f>
        <v>315000</v>
      </c>
      <c r="R763">
        <v>42</v>
      </c>
    </row>
    <row r="764" spans="1:18" x14ac:dyDescent="0.25">
      <c r="A764" s="24" t="s">
        <v>1304</v>
      </c>
      <c r="B764" t="s">
        <v>262</v>
      </c>
      <c r="C764">
        <v>3270902189</v>
      </c>
      <c r="D764" s="21" t="str">
        <f>MID(درخواست[[#This Row],[کدمدرسه]],1,1)</f>
        <v>3</v>
      </c>
      <c r="E764" t="s">
        <v>263</v>
      </c>
      <c r="F764" t="s">
        <v>263</v>
      </c>
      <c r="G764" t="s">
        <v>264</v>
      </c>
      <c r="H764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64" t="s">
        <v>265</v>
      </c>
      <c r="J764">
        <v>9186769159</v>
      </c>
      <c r="K764">
        <v>8132523187</v>
      </c>
      <c r="L764" s="24" t="s">
        <v>2155</v>
      </c>
      <c r="M764" t="s">
        <v>76</v>
      </c>
      <c r="N764" t="str">
        <f>VLOOKUP(درخواست[[#This Row],[کدکتاب]],کتاب[#All],4,FALSE)</f>
        <v>هاجر</v>
      </c>
      <c r="O764">
        <f>VLOOKUP(درخواست[[#This Row],[کدکتاب]],کتاب[#All],3,FALSE)</f>
        <v>360000</v>
      </c>
      <c r="P764">
        <f>IF(درخواست[[#This Row],[ناشر]]="هاجر",VLOOKUP(درخواست[[#This Row],[استان]],تخفیف[#All],3,FALSE),VLOOKUP(درخواست[[#This Row],[استان]],تخفیف[#All],4,FALSE))</f>
        <v>0.37</v>
      </c>
      <c r="Q764">
        <f>درخواست[[#This Row],[پشت جلد]]*(1-درخواست[[#This Row],[تخفیف]])</f>
        <v>226800</v>
      </c>
      <c r="R764">
        <v>6</v>
      </c>
    </row>
    <row r="765" spans="1:18" x14ac:dyDescent="0.25">
      <c r="A765" s="24" t="s">
        <v>1305</v>
      </c>
      <c r="B765" t="s">
        <v>262</v>
      </c>
      <c r="C765">
        <v>3270902189</v>
      </c>
      <c r="D765" s="21" t="str">
        <f>MID(درخواست[[#This Row],[کدمدرسه]],1,1)</f>
        <v>3</v>
      </c>
      <c r="E765" t="s">
        <v>263</v>
      </c>
      <c r="F765" t="s">
        <v>263</v>
      </c>
      <c r="G765" t="s">
        <v>264</v>
      </c>
      <c r="H765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65" t="s">
        <v>265</v>
      </c>
      <c r="J765">
        <v>9186769159</v>
      </c>
      <c r="K765">
        <v>8132523187</v>
      </c>
      <c r="L765" s="24" t="s">
        <v>2160</v>
      </c>
      <c r="M765" t="s">
        <v>77</v>
      </c>
      <c r="N765" t="str">
        <f>VLOOKUP(درخواست[[#This Row],[کدکتاب]],کتاب[#All],4,FALSE)</f>
        <v>سایر</v>
      </c>
      <c r="O765">
        <f>VLOOKUP(درخواست[[#This Row],[کدکتاب]],کتاب[#All],3,FALSE)</f>
        <v>566000</v>
      </c>
      <c r="P765">
        <f>IF(درخواست[[#This Row],[ناشر]]="هاجر",VLOOKUP(درخواست[[#This Row],[استان]],تخفیف[#All],3,FALSE),VLOOKUP(درخواست[[#This Row],[استان]],تخفیف[#All],4,FALSE))</f>
        <v>0.25</v>
      </c>
      <c r="Q765">
        <f>درخواست[[#This Row],[پشت جلد]]*(1-درخواست[[#This Row],[تخفیف]])</f>
        <v>424500</v>
      </c>
      <c r="R765">
        <v>7</v>
      </c>
    </row>
    <row r="766" spans="1:18" x14ac:dyDescent="0.25">
      <c r="A766" s="24" t="s">
        <v>1306</v>
      </c>
      <c r="B766" t="s">
        <v>262</v>
      </c>
      <c r="C766">
        <v>3270902189</v>
      </c>
      <c r="D766" s="21" t="str">
        <f>MID(درخواست[[#This Row],[کدمدرسه]],1,1)</f>
        <v>3</v>
      </c>
      <c r="E766" t="s">
        <v>263</v>
      </c>
      <c r="F766" t="s">
        <v>263</v>
      </c>
      <c r="G766" t="s">
        <v>264</v>
      </c>
      <c r="H766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66" t="s">
        <v>265</v>
      </c>
      <c r="J766">
        <v>9186769159</v>
      </c>
      <c r="K766">
        <v>8132523187</v>
      </c>
      <c r="L766" s="24" t="s">
        <v>2159</v>
      </c>
      <c r="M766" t="s">
        <v>78</v>
      </c>
      <c r="N766" t="str">
        <f>VLOOKUP(درخواست[[#This Row],[کدکتاب]],کتاب[#All],4,FALSE)</f>
        <v>هاجر</v>
      </c>
      <c r="O766">
        <f>VLOOKUP(درخواست[[#This Row],[کدکتاب]],کتاب[#All],3,FALSE)</f>
        <v>490000</v>
      </c>
      <c r="P766">
        <f>IF(درخواست[[#This Row],[ناشر]]="هاجر",VLOOKUP(درخواست[[#This Row],[استان]],تخفیف[#All],3,FALSE),VLOOKUP(درخواست[[#This Row],[استان]],تخفیف[#All],4,FALSE))</f>
        <v>0.37</v>
      </c>
      <c r="Q766">
        <f>درخواست[[#This Row],[پشت جلد]]*(1-درخواست[[#This Row],[تخفیف]])</f>
        <v>308700</v>
      </c>
      <c r="R766">
        <v>25</v>
      </c>
    </row>
    <row r="767" spans="1:18" x14ac:dyDescent="0.25">
      <c r="A767" s="24" t="s">
        <v>1307</v>
      </c>
      <c r="B767" t="s">
        <v>262</v>
      </c>
      <c r="C767">
        <v>3270902189</v>
      </c>
      <c r="D767" s="21" t="str">
        <f>MID(درخواست[[#This Row],[کدمدرسه]],1,1)</f>
        <v>3</v>
      </c>
      <c r="E767" t="s">
        <v>263</v>
      </c>
      <c r="F767" t="s">
        <v>263</v>
      </c>
      <c r="G767" t="s">
        <v>264</v>
      </c>
      <c r="H767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67" t="s">
        <v>265</v>
      </c>
      <c r="J767">
        <v>9186769159</v>
      </c>
      <c r="K767">
        <v>8132523187</v>
      </c>
      <c r="L767" s="24" t="s">
        <v>2165</v>
      </c>
      <c r="M767" t="s">
        <v>81</v>
      </c>
      <c r="N767" t="str">
        <f>VLOOKUP(درخواست[[#This Row],[کدکتاب]],کتاب[#All],4,FALSE)</f>
        <v>سایر</v>
      </c>
      <c r="O767">
        <f>VLOOKUP(درخواست[[#This Row],[کدکتاب]],کتاب[#All],3,FALSE)</f>
        <v>235000</v>
      </c>
      <c r="P767">
        <f>IF(درخواست[[#This Row],[ناشر]]="هاجر",VLOOKUP(درخواست[[#This Row],[استان]],تخفیف[#All],3,FALSE),VLOOKUP(درخواست[[#This Row],[استان]],تخفیف[#All],4,FALSE))</f>
        <v>0.25</v>
      </c>
      <c r="Q767">
        <f>درخواست[[#This Row],[پشت جلد]]*(1-درخواست[[#This Row],[تخفیف]])</f>
        <v>176250</v>
      </c>
      <c r="R767">
        <v>20</v>
      </c>
    </row>
    <row r="768" spans="1:18" x14ac:dyDescent="0.25">
      <c r="A768" s="24" t="s">
        <v>1308</v>
      </c>
      <c r="B768" t="s">
        <v>262</v>
      </c>
      <c r="C768">
        <v>3270902189</v>
      </c>
      <c r="D768" s="21" t="str">
        <f>MID(درخواست[[#This Row],[کدمدرسه]],1,1)</f>
        <v>3</v>
      </c>
      <c r="E768" t="s">
        <v>263</v>
      </c>
      <c r="F768" t="s">
        <v>263</v>
      </c>
      <c r="G768" t="s">
        <v>264</v>
      </c>
      <c r="H768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68" t="s">
        <v>265</v>
      </c>
      <c r="J768">
        <v>9186769159</v>
      </c>
      <c r="K768">
        <v>8132523187</v>
      </c>
      <c r="L768" s="24" t="s">
        <v>2166</v>
      </c>
      <c r="M768" t="s">
        <v>82</v>
      </c>
      <c r="N768" t="str">
        <f>VLOOKUP(درخواست[[#This Row],[کدکتاب]],کتاب[#All],4,FALSE)</f>
        <v>سایر</v>
      </c>
      <c r="O768">
        <f>VLOOKUP(درخواست[[#This Row],[کدکتاب]],کتاب[#All],3,FALSE)</f>
        <v>160000</v>
      </c>
      <c r="P768">
        <f>IF(درخواست[[#This Row],[ناشر]]="هاجر",VLOOKUP(درخواست[[#This Row],[استان]],تخفیف[#All],3,FALSE),VLOOKUP(درخواست[[#This Row],[استان]],تخفیف[#All],4,FALSE))</f>
        <v>0.25</v>
      </c>
      <c r="Q768">
        <f>درخواست[[#This Row],[پشت جلد]]*(1-درخواست[[#This Row],[تخفیف]])</f>
        <v>120000</v>
      </c>
      <c r="R768">
        <v>28</v>
      </c>
    </row>
    <row r="769" spans="1:18" x14ac:dyDescent="0.25">
      <c r="A769" s="24" t="s">
        <v>1309</v>
      </c>
      <c r="B769" t="s">
        <v>262</v>
      </c>
      <c r="C769">
        <v>3270902189</v>
      </c>
      <c r="D769" s="21" t="str">
        <f>MID(درخواست[[#This Row],[کدمدرسه]],1,1)</f>
        <v>3</v>
      </c>
      <c r="E769" t="s">
        <v>263</v>
      </c>
      <c r="F769" t="s">
        <v>263</v>
      </c>
      <c r="G769" t="s">
        <v>264</v>
      </c>
      <c r="H769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69" t="s">
        <v>265</v>
      </c>
      <c r="J769">
        <v>9186769159</v>
      </c>
      <c r="K769">
        <v>8132523187</v>
      </c>
      <c r="L769" s="24" t="s">
        <v>2173</v>
      </c>
      <c r="M769" t="s">
        <v>90</v>
      </c>
      <c r="N769" t="str">
        <f>VLOOKUP(درخواست[[#This Row],[کدکتاب]],کتاب[#All],4,FALSE)</f>
        <v>سایر</v>
      </c>
      <c r="O769">
        <f>VLOOKUP(درخواست[[#This Row],[کدکتاب]],کتاب[#All],3,FALSE)</f>
        <v>150000</v>
      </c>
      <c r="P769">
        <f>IF(درخواست[[#This Row],[ناشر]]="هاجر",VLOOKUP(درخواست[[#This Row],[استان]],تخفیف[#All],3,FALSE),VLOOKUP(درخواست[[#This Row],[استان]],تخفیف[#All],4,FALSE))</f>
        <v>0.25</v>
      </c>
      <c r="Q769">
        <f>درخواست[[#This Row],[پشت جلد]]*(1-درخواست[[#This Row],[تخفیف]])</f>
        <v>112500</v>
      </c>
      <c r="R769">
        <v>10</v>
      </c>
    </row>
    <row r="770" spans="1:18" x14ac:dyDescent="0.25">
      <c r="A770" s="24" t="s">
        <v>1310</v>
      </c>
      <c r="B770" t="s">
        <v>262</v>
      </c>
      <c r="C770">
        <v>3270902189</v>
      </c>
      <c r="D770" s="21" t="str">
        <f>MID(درخواست[[#This Row],[کدمدرسه]],1,1)</f>
        <v>3</v>
      </c>
      <c r="E770" t="s">
        <v>263</v>
      </c>
      <c r="F770" t="s">
        <v>263</v>
      </c>
      <c r="G770" t="s">
        <v>264</v>
      </c>
      <c r="H770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70" t="s">
        <v>265</v>
      </c>
      <c r="J770">
        <v>9186769159</v>
      </c>
      <c r="K770">
        <v>8132523187</v>
      </c>
      <c r="L770" s="24" t="s">
        <v>2175</v>
      </c>
      <c r="M770" t="s">
        <v>93</v>
      </c>
      <c r="N770" t="str">
        <f>VLOOKUP(درخواست[[#This Row],[کدکتاب]],کتاب[#All],4,FALSE)</f>
        <v>سایر</v>
      </c>
      <c r="O770">
        <f>VLOOKUP(درخواست[[#This Row],[کدکتاب]],کتاب[#All],3,FALSE)</f>
        <v>330000</v>
      </c>
      <c r="P770">
        <f>IF(درخواست[[#This Row],[ناشر]]="هاجر",VLOOKUP(درخواست[[#This Row],[استان]],تخفیف[#All],3,FALSE),VLOOKUP(درخواست[[#This Row],[استان]],تخفیف[#All],4,FALSE))</f>
        <v>0.25</v>
      </c>
      <c r="Q770">
        <f>درخواست[[#This Row],[پشت جلد]]*(1-درخواست[[#This Row],[تخفیف]])</f>
        <v>247500</v>
      </c>
      <c r="R770">
        <v>4</v>
      </c>
    </row>
    <row r="771" spans="1:18" x14ac:dyDescent="0.25">
      <c r="A771" s="24" t="s">
        <v>1311</v>
      </c>
      <c r="B771" t="s">
        <v>262</v>
      </c>
      <c r="C771">
        <v>3270902189</v>
      </c>
      <c r="D771" s="21" t="str">
        <f>MID(درخواست[[#This Row],[کدمدرسه]],1,1)</f>
        <v>3</v>
      </c>
      <c r="E771" t="s">
        <v>263</v>
      </c>
      <c r="F771" t="s">
        <v>263</v>
      </c>
      <c r="G771" t="s">
        <v>264</v>
      </c>
      <c r="H771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71" t="s">
        <v>265</v>
      </c>
      <c r="J771">
        <v>9186769159</v>
      </c>
      <c r="K771">
        <v>8132523187</v>
      </c>
      <c r="L771" s="24" t="s">
        <v>2179</v>
      </c>
      <c r="M771" t="s">
        <v>97</v>
      </c>
      <c r="N771" t="str">
        <f>VLOOKUP(درخواست[[#This Row],[کدکتاب]],کتاب[#All],4,FALSE)</f>
        <v>هاجر</v>
      </c>
      <c r="O771">
        <f>VLOOKUP(درخواست[[#This Row],[کدکتاب]],کتاب[#All],3,FALSE)</f>
        <v>420000</v>
      </c>
      <c r="P771">
        <f>IF(درخواست[[#This Row],[ناشر]]="هاجر",VLOOKUP(درخواست[[#This Row],[استان]],تخفیف[#All],3,FALSE),VLOOKUP(درخواست[[#This Row],[استان]],تخفیف[#All],4,FALSE))</f>
        <v>0.37</v>
      </c>
      <c r="Q771">
        <f>درخواست[[#This Row],[پشت جلد]]*(1-درخواست[[#This Row],[تخفیف]])</f>
        <v>264600</v>
      </c>
      <c r="R771">
        <v>5</v>
      </c>
    </row>
    <row r="772" spans="1:18" x14ac:dyDescent="0.25">
      <c r="A772" s="24" t="s">
        <v>1312</v>
      </c>
      <c r="B772" t="s">
        <v>262</v>
      </c>
      <c r="C772">
        <v>3270902189</v>
      </c>
      <c r="D772" s="21" t="str">
        <f>MID(درخواست[[#This Row],[کدمدرسه]],1,1)</f>
        <v>3</v>
      </c>
      <c r="E772" t="s">
        <v>263</v>
      </c>
      <c r="F772" t="s">
        <v>263</v>
      </c>
      <c r="G772" t="s">
        <v>264</v>
      </c>
      <c r="H772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72" t="s">
        <v>265</v>
      </c>
      <c r="J772">
        <v>9186769159</v>
      </c>
      <c r="K772">
        <v>8132523187</v>
      </c>
      <c r="L772" s="24" t="s">
        <v>2181</v>
      </c>
      <c r="M772" t="s">
        <v>99</v>
      </c>
      <c r="N772" t="str">
        <f>VLOOKUP(درخواست[[#This Row],[کدکتاب]],کتاب[#All],4,FALSE)</f>
        <v>سایر</v>
      </c>
      <c r="O772">
        <f>VLOOKUP(درخواست[[#This Row],[کدکتاب]],کتاب[#All],3,FALSE)</f>
        <v>360000</v>
      </c>
      <c r="P772">
        <f>IF(درخواست[[#This Row],[ناشر]]="هاجر",VLOOKUP(درخواست[[#This Row],[استان]],تخفیف[#All],3,FALSE),VLOOKUP(درخواست[[#This Row],[استان]],تخفیف[#All],4,FALSE))</f>
        <v>0.25</v>
      </c>
      <c r="Q772">
        <f>درخواست[[#This Row],[پشت جلد]]*(1-درخواست[[#This Row],[تخفیف]])</f>
        <v>270000</v>
      </c>
      <c r="R772">
        <v>1</v>
      </c>
    </row>
    <row r="773" spans="1:18" x14ac:dyDescent="0.25">
      <c r="A773" s="24" t="s">
        <v>1313</v>
      </c>
      <c r="B773" t="s">
        <v>262</v>
      </c>
      <c r="C773">
        <v>3270902189</v>
      </c>
      <c r="D773" s="21" t="str">
        <f>MID(درخواست[[#This Row],[کدمدرسه]],1,1)</f>
        <v>3</v>
      </c>
      <c r="E773" t="s">
        <v>263</v>
      </c>
      <c r="F773" t="s">
        <v>263</v>
      </c>
      <c r="G773" t="s">
        <v>264</v>
      </c>
      <c r="H773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73" t="s">
        <v>265</v>
      </c>
      <c r="J773">
        <v>9186769159</v>
      </c>
      <c r="K773">
        <v>8132523187</v>
      </c>
      <c r="L773" s="24" t="s">
        <v>2182</v>
      </c>
      <c r="M773" t="s">
        <v>100</v>
      </c>
      <c r="N773" t="str">
        <f>VLOOKUP(درخواست[[#This Row],[کدکتاب]],کتاب[#All],4,FALSE)</f>
        <v>سایر</v>
      </c>
      <c r="O773">
        <f>VLOOKUP(درخواست[[#This Row],[کدکتاب]],کتاب[#All],3,FALSE)</f>
        <v>450000</v>
      </c>
      <c r="P773">
        <f>IF(درخواست[[#This Row],[ناشر]]="هاجر",VLOOKUP(درخواست[[#This Row],[استان]],تخفیف[#All],3,FALSE),VLOOKUP(درخواست[[#This Row],[استان]],تخفیف[#All],4,FALSE))</f>
        <v>0.25</v>
      </c>
      <c r="Q773">
        <f>درخواست[[#This Row],[پشت جلد]]*(1-درخواست[[#This Row],[تخفیف]])</f>
        <v>337500</v>
      </c>
      <c r="R773">
        <v>7</v>
      </c>
    </row>
    <row r="774" spans="1:18" x14ac:dyDescent="0.25">
      <c r="A774" s="24" t="s">
        <v>1314</v>
      </c>
      <c r="B774" t="s">
        <v>262</v>
      </c>
      <c r="C774">
        <v>3270902189</v>
      </c>
      <c r="D774" s="21" t="str">
        <f>MID(درخواست[[#This Row],[کدمدرسه]],1,1)</f>
        <v>3</v>
      </c>
      <c r="E774" t="s">
        <v>263</v>
      </c>
      <c r="F774" t="s">
        <v>263</v>
      </c>
      <c r="G774" t="s">
        <v>264</v>
      </c>
      <c r="H774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74" t="s">
        <v>265</v>
      </c>
      <c r="J774">
        <v>9186769159</v>
      </c>
      <c r="K774">
        <v>8132523187</v>
      </c>
      <c r="L774" s="24" t="s">
        <v>2186</v>
      </c>
      <c r="M774" t="s">
        <v>104</v>
      </c>
      <c r="N774" t="str">
        <f>VLOOKUP(درخواست[[#This Row],[کدکتاب]],کتاب[#All],4,FALSE)</f>
        <v>سایر</v>
      </c>
      <c r="O774">
        <f>VLOOKUP(درخواست[[#This Row],[کدکتاب]],کتاب[#All],3,FALSE)</f>
        <v>500000</v>
      </c>
      <c r="P774">
        <f>IF(درخواست[[#This Row],[ناشر]]="هاجر",VLOOKUP(درخواست[[#This Row],[استان]],تخفیف[#All],3,FALSE),VLOOKUP(درخواست[[#This Row],[استان]],تخفیف[#All],4,FALSE))</f>
        <v>0.25</v>
      </c>
      <c r="Q774">
        <f>درخواست[[#This Row],[پشت جلد]]*(1-درخواست[[#This Row],[تخفیف]])</f>
        <v>375000</v>
      </c>
      <c r="R774">
        <v>11</v>
      </c>
    </row>
    <row r="775" spans="1:18" x14ac:dyDescent="0.25">
      <c r="A775" s="24" t="s">
        <v>1315</v>
      </c>
      <c r="B775" t="s">
        <v>262</v>
      </c>
      <c r="C775">
        <v>3270902189</v>
      </c>
      <c r="D775" s="21" t="str">
        <f>MID(درخواست[[#This Row],[کدمدرسه]],1,1)</f>
        <v>3</v>
      </c>
      <c r="E775" t="s">
        <v>263</v>
      </c>
      <c r="F775" t="s">
        <v>263</v>
      </c>
      <c r="G775" t="s">
        <v>264</v>
      </c>
      <c r="H775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75" t="s">
        <v>265</v>
      </c>
      <c r="J775">
        <v>9186769159</v>
      </c>
      <c r="K775">
        <v>8132523187</v>
      </c>
      <c r="L775" s="24" t="s">
        <v>2192</v>
      </c>
      <c r="M775" t="s">
        <v>110</v>
      </c>
      <c r="N775" t="str">
        <f>VLOOKUP(درخواست[[#This Row],[کدکتاب]],کتاب[#All],4,FALSE)</f>
        <v>سایر</v>
      </c>
      <c r="O775">
        <f>VLOOKUP(درخواست[[#This Row],[کدکتاب]],کتاب[#All],3,FALSE)</f>
        <v>58000</v>
      </c>
      <c r="P775">
        <f>IF(درخواست[[#This Row],[ناشر]]="هاجر",VLOOKUP(درخواست[[#This Row],[استان]],تخفیف[#All],3,FALSE),VLOOKUP(درخواست[[#This Row],[استان]],تخفیف[#All],4,FALSE))</f>
        <v>0.25</v>
      </c>
      <c r="Q775">
        <f>درخواست[[#This Row],[پشت جلد]]*(1-درخواست[[#This Row],[تخفیف]])</f>
        <v>43500</v>
      </c>
      <c r="R775">
        <v>7</v>
      </c>
    </row>
    <row r="776" spans="1:18" x14ac:dyDescent="0.25">
      <c r="A776" s="24" t="s">
        <v>1316</v>
      </c>
      <c r="B776" t="s">
        <v>262</v>
      </c>
      <c r="C776">
        <v>3270902189</v>
      </c>
      <c r="D776" s="21" t="str">
        <f>MID(درخواست[[#This Row],[کدمدرسه]],1,1)</f>
        <v>3</v>
      </c>
      <c r="E776" t="s">
        <v>263</v>
      </c>
      <c r="F776" t="s">
        <v>263</v>
      </c>
      <c r="G776" t="s">
        <v>264</v>
      </c>
      <c r="H776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76" t="s">
        <v>265</v>
      </c>
      <c r="J776">
        <v>9186769159</v>
      </c>
      <c r="K776">
        <v>8132523187</v>
      </c>
      <c r="L776" s="24" t="s">
        <v>2193</v>
      </c>
      <c r="M776" t="s">
        <v>111</v>
      </c>
      <c r="N776" t="str">
        <f>VLOOKUP(درخواست[[#This Row],[کدکتاب]],کتاب[#All],4,FALSE)</f>
        <v>سایر</v>
      </c>
      <c r="O776">
        <f>VLOOKUP(درخواست[[#This Row],[کدکتاب]],کتاب[#All],3,FALSE)</f>
        <v>880000</v>
      </c>
      <c r="P776">
        <f>IF(درخواست[[#This Row],[ناشر]]="هاجر",VLOOKUP(درخواست[[#This Row],[استان]],تخفیف[#All],3,FALSE),VLOOKUP(درخواست[[#This Row],[استان]],تخفیف[#All],4,FALSE))</f>
        <v>0.25</v>
      </c>
      <c r="Q776">
        <f>درخواست[[#This Row],[پشت جلد]]*(1-درخواست[[#This Row],[تخفیف]])</f>
        <v>660000</v>
      </c>
      <c r="R776">
        <v>4</v>
      </c>
    </row>
    <row r="777" spans="1:18" x14ac:dyDescent="0.25">
      <c r="A777" s="24" t="s">
        <v>1317</v>
      </c>
      <c r="B777" t="s">
        <v>262</v>
      </c>
      <c r="C777">
        <v>3270902189</v>
      </c>
      <c r="D777" s="21" t="str">
        <f>MID(درخواست[[#This Row],[کدمدرسه]],1,1)</f>
        <v>3</v>
      </c>
      <c r="E777" t="s">
        <v>263</v>
      </c>
      <c r="F777" t="s">
        <v>263</v>
      </c>
      <c r="G777" t="s">
        <v>264</v>
      </c>
      <c r="H777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77" t="s">
        <v>265</v>
      </c>
      <c r="J777">
        <v>9186769159</v>
      </c>
      <c r="K777">
        <v>8132523187</v>
      </c>
      <c r="L777" s="24" t="s">
        <v>2194</v>
      </c>
      <c r="M777" t="s">
        <v>114</v>
      </c>
      <c r="N777" t="str">
        <f>VLOOKUP(درخواست[[#This Row],[کدکتاب]],کتاب[#All],4,FALSE)</f>
        <v>هاجر</v>
      </c>
      <c r="O777">
        <f>VLOOKUP(درخواست[[#This Row],[کدکتاب]],کتاب[#All],3,FALSE)</f>
        <v>270000</v>
      </c>
      <c r="P777">
        <f>IF(درخواست[[#This Row],[ناشر]]="هاجر",VLOOKUP(درخواست[[#This Row],[استان]],تخفیف[#All],3,FALSE),VLOOKUP(درخواست[[#This Row],[استان]],تخفیف[#All],4,FALSE))</f>
        <v>0.37</v>
      </c>
      <c r="Q777">
        <f>درخواست[[#This Row],[پشت جلد]]*(1-درخواست[[#This Row],[تخفیف]])</f>
        <v>170100</v>
      </c>
      <c r="R777">
        <v>40</v>
      </c>
    </row>
    <row r="778" spans="1:18" x14ac:dyDescent="0.25">
      <c r="A778" s="24" t="s">
        <v>1318</v>
      </c>
      <c r="B778" t="s">
        <v>262</v>
      </c>
      <c r="C778">
        <v>3270902189</v>
      </c>
      <c r="D778" s="21" t="str">
        <f>MID(درخواست[[#This Row],[کدمدرسه]],1,1)</f>
        <v>3</v>
      </c>
      <c r="E778" t="s">
        <v>263</v>
      </c>
      <c r="F778" t="s">
        <v>263</v>
      </c>
      <c r="G778" t="s">
        <v>264</v>
      </c>
      <c r="H778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78" t="s">
        <v>265</v>
      </c>
      <c r="J778">
        <v>9186769159</v>
      </c>
      <c r="K778">
        <v>8132523187</v>
      </c>
      <c r="L778" s="24" t="s">
        <v>2196</v>
      </c>
      <c r="M778" t="s">
        <v>116</v>
      </c>
      <c r="N778" t="str">
        <f>VLOOKUP(درخواست[[#This Row],[کدکتاب]],کتاب[#All],4,FALSE)</f>
        <v>سایر</v>
      </c>
      <c r="O778">
        <f>VLOOKUP(درخواست[[#This Row],[کدکتاب]],کتاب[#All],3,FALSE)</f>
        <v>290000</v>
      </c>
      <c r="P778">
        <f>IF(درخواست[[#This Row],[ناشر]]="هاجر",VLOOKUP(درخواست[[#This Row],[استان]],تخفیف[#All],3,FALSE),VLOOKUP(درخواست[[#This Row],[استان]],تخفیف[#All],4,FALSE))</f>
        <v>0.25</v>
      </c>
      <c r="Q778">
        <f>درخواست[[#This Row],[پشت جلد]]*(1-درخواست[[#This Row],[تخفیف]])</f>
        <v>217500</v>
      </c>
      <c r="R778">
        <v>4</v>
      </c>
    </row>
    <row r="779" spans="1:18" x14ac:dyDescent="0.25">
      <c r="A779" s="24" t="s">
        <v>1319</v>
      </c>
      <c r="B779" t="s">
        <v>262</v>
      </c>
      <c r="C779">
        <v>3270902189</v>
      </c>
      <c r="D779" s="21" t="str">
        <f>MID(درخواست[[#This Row],[کدمدرسه]],1,1)</f>
        <v>3</v>
      </c>
      <c r="E779" t="s">
        <v>263</v>
      </c>
      <c r="F779" t="s">
        <v>263</v>
      </c>
      <c r="G779" t="s">
        <v>264</v>
      </c>
      <c r="H779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79" t="s">
        <v>265</v>
      </c>
      <c r="J779">
        <v>9186769159</v>
      </c>
      <c r="K779">
        <v>8132523187</v>
      </c>
      <c r="L779" s="24" t="s">
        <v>2197</v>
      </c>
      <c r="M779" t="s">
        <v>117</v>
      </c>
      <c r="N779" t="str">
        <f>VLOOKUP(درخواست[[#This Row],[کدکتاب]],کتاب[#All],4,FALSE)</f>
        <v>سایر</v>
      </c>
      <c r="O779">
        <f>VLOOKUP(درخواست[[#This Row],[کدکتاب]],کتاب[#All],3,FALSE)</f>
        <v>1220000</v>
      </c>
      <c r="P779">
        <f>IF(درخواست[[#This Row],[ناشر]]="هاجر",VLOOKUP(درخواست[[#This Row],[استان]],تخفیف[#All],3,FALSE),VLOOKUP(درخواست[[#This Row],[استان]],تخفیف[#All],4,FALSE))</f>
        <v>0.25</v>
      </c>
      <c r="Q779">
        <f>درخواست[[#This Row],[پشت جلد]]*(1-درخواست[[#This Row],[تخفیف]])</f>
        <v>915000</v>
      </c>
      <c r="R779">
        <v>28</v>
      </c>
    </row>
    <row r="780" spans="1:18" x14ac:dyDescent="0.25">
      <c r="A780" s="24" t="s">
        <v>1320</v>
      </c>
      <c r="B780" t="s">
        <v>262</v>
      </c>
      <c r="C780">
        <v>3270902189</v>
      </c>
      <c r="D780" s="21" t="str">
        <f>MID(درخواست[[#This Row],[کدمدرسه]],1,1)</f>
        <v>3</v>
      </c>
      <c r="E780" t="s">
        <v>263</v>
      </c>
      <c r="F780" t="s">
        <v>263</v>
      </c>
      <c r="G780" t="s">
        <v>264</v>
      </c>
      <c r="H780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80" t="s">
        <v>265</v>
      </c>
      <c r="J780">
        <v>9186769159</v>
      </c>
      <c r="K780">
        <v>8132523187</v>
      </c>
      <c r="L780" s="24" t="s">
        <v>2201</v>
      </c>
      <c r="M780" t="s">
        <v>121</v>
      </c>
      <c r="N780" t="str">
        <f>VLOOKUP(درخواست[[#This Row],[کدکتاب]],کتاب[#All],4,FALSE)</f>
        <v>هاجر</v>
      </c>
      <c r="O780">
        <f>VLOOKUP(درخواست[[#This Row],[کدکتاب]],کتاب[#All],3,FALSE)</f>
        <v>350000</v>
      </c>
      <c r="P780">
        <f>IF(درخواست[[#This Row],[ناشر]]="هاجر",VLOOKUP(درخواست[[#This Row],[استان]],تخفیف[#All],3,FALSE),VLOOKUP(درخواست[[#This Row],[استان]],تخفیف[#All],4,FALSE))</f>
        <v>0.37</v>
      </c>
      <c r="Q780">
        <f>درخواست[[#This Row],[پشت جلد]]*(1-درخواست[[#This Row],[تخفیف]])</f>
        <v>220500</v>
      </c>
      <c r="R780">
        <v>6</v>
      </c>
    </row>
    <row r="781" spans="1:18" x14ac:dyDescent="0.25">
      <c r="A781" s="24" t="s">
        <v>1321</v>
      </c>
      <c r="B781" t="s">
        <v>262</v>
      </c>
      <c r="C781">
        <v>3270902189</v>
      </c>
      <c r="D781" s="21" t="str">
        <f>MID(درخواست[[#This Row],[کدمدرسه]],1,1)</f>
        <v>3</v>
      </c>
      <c r="E781" t="s">
        <v>263</v>
      </c>
      <c r="F781" t="s">
        <v>263</v>
      </c>
      <c r="G781" t="s">
        <v>264</v>
      </c>
      <c r="H781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81" t="s">
        <v>265</v>
      </c>
      <c r="J781">
        <v>9186769159</v>
      </c>
      <c r="K781">
        <v>8132523187</v>
      </c>
      <c r="L781" s="24" t="s">
        <v>2203</v>
      </c>
      <c r="M781" t="s">
        <v>123</v>
      </c>
      <c r="N781" t="str">
        <f>VLOOKUP(درخواست[[#This Row],[کدکتاب]],کتاب[#All],4,FALSE)</f>
        <v>هاجر</v>
      </c>
      <c r="O781">
        <f>VLOOKUP(درخواست[[#This Row],[کدکتاب]],کتاب[#All],3,FALSE)</f>
        <v>360000</v>
      </c>
      <c r="P781">
        <f>IF(درخواست[[#This Row],[ناشر]]="هاجر",VLOOKUP(درخواست[[#This Row],[استان]],تخفیف[#All],3,FALSE),VLOOKUP(درخواست[[#This Row],[استان]],تخفیف[#All],4,FALSE))</f>
        <v>0.37</v>
      </c>
      <c r="Q781">
        <f>درخواست[[#This Row],[پشت جلد]]*(1-درخواست[[#This Row],[تخفیف]])</f>
        <v>226800</v>
      </c>
      <c r="R781">
        <v>20</v>
      </c>
    </row>
    <row r="782" spans="1:18" x14ac:dyDescent="0.25">
      <c r="A782" s="24" t="s">
        <v>1322</v>
      </c>
      <c r="B782" t="s">
        <v>262</v>
      </c>
      <c r="C782">
        <v>3270902189</v>
      </c>
      <c r="D782" s="21" t="str">
        <f>MID(درخواست[[#This Row],[کدمدرسه]],1,1)</f>
        <v>3</v>
      </c>
      <c r="E782" t="s">
        <v>263</v>
      </c>
      <c r="F782" t="s">
        <v>263</v>
      </c>
      <c r="G782" t="s">
        <v>264</v>
      </c>
      <c r="H782" t="str">
        <f>درخواست[[#This Row],[استان]]&amp;"/"&amp;درخواست[[#This Row],[شهر]]&amp;"/"&amp;درخواست[[#This Row],[مدرسه]]</f>
        <v>همدان/همدان/مؤسسه آموزش عالی حوزوی فدک</v>
      </c>
      <c r="I782" t="s">
        <v>265</v>
      </c>
      <c r="J782">
        <v>9186769159</v>
      </c>
      <c r="K782">
        <v>8132523187</v>
      </c>
      <c r="L782" s="24" t="s">
        <v>2205</v>
      </c>
      <c r="M782" t="s">
        <v>125</v>
      </c>
      <c r="N782" t="str">
        <f>VLOOKUP(درخواست[[#This Row],[کدکتاب]],کتاب[#All],4,FALSE)</f>
        <v>سایر</v>
      </c>
      <c r="O782">
        <f>VLOOKUP(درخواست[[#This Row],[کدکتاب]],کتاب[#All],3,FALSE)</f>
        <v>600000</v>
      </c>
      <c r="P782">
        <f>IF(درخواست[[#This Row],[ناشر]]="هاجر",VLOOKUP(درخواست[[#This Row],[استان]],تخفیف[#All],3,FALSE),VLOOKUP(درخواست[[#This Row],[استان]],تخفیف[#All],4,FALSE))</f>
        <v>0.25</v>
      </c>
      <c r="Q782">
        <f>درخواست[[#This Row],[پشت جلد]]*(1-درخواست[[#This Row],[تخفیف]])</f>
        <v>450000</v>
      </c>
      <c r="R782">
        <v>7</v>
      </c>
    </row>
    <row r="783" spans="1:18" x14ac:dyDescent="0.25">
      <c r="A783" s="24" t="s">
        <v>1323</v>
      </c>
      <c r="B783" t="s">
        <v>266</v>
      </c>
      <c r="C783">
        <v>3042503193</v>
      </c>
      <c r="D783" s="21" t="str">
        <f>MID(درخواست[[#This Row],[کدمدرسه]],1,1)</f>
        <v>3</v>
      </c>
      <c r="E783" t="s">
        <v>161</v>
      </c>
      <c r="F783" t="s">
        <v>267</v>
      </c>
      <c r="G783" t="s">
        <v>268</v>
      </c>
      <c r="H783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83" t="s">
        <v>269</v>
      </c>
      <c r="J783">
        <v>9137177377</v>
      </c>
      <c r="K783">
        <v>3142511340</v>
      </c>
      <c r="L783" s="24" t="s">
        <v>2104</v>
      </c>
      <c r="M783" t="s">
        <v>21</v>
      </c>
      <c r="N783" t="str">
        <f>VLOOKUP(درخواست[[#This Row],[کدکتاب]],کتاب[#All],4,FALSE)</f>
        <v>سایر</v>
      </c>
      <c r="O783">
        <f>VLOOKUP(درخواست[[#This Row],[کدکتاب]],کتاب[#All],3,FALSE)</f>
        <v>900000</v>
      </c>
      <c r="P783">
        <f>IF(درخواست[[#This Row],[ناشر]]="هاجر",VLOOKUP(درخواست[[#This Row],[استان]],تخفیف[#All],3,FALSE),VLOOKUP(درخواست[[#This Row],[استان]],تخفیف[#All],4,FALSE))</f>
        <v>0.25</v>
      </c>
      <c r="Q783">
        <f>درخواست[[#This Row],[پشت جلد]]*(1-درخواست[[#This Row],[تخفیف]])</f>
        <v>675000</v>
      </c>
      <c r="R783">
        <v>10</v>
      </c>
    </row>
    <row r="784" spans="1:18" x14ac:dyDescent="0.25">
      <c r="A784" s="24" t="s">
        <v>1324</v>
      </c>
      <c r="B784" t="s">
        <v>266</v>
      </c>
      <c r="C784">
        <v>3042503193</v>
      </c>
      <c r="D784" s="21" t="str">
        <f>MID(درخواست[[#This Row],[کدمدرسه]],1,1)</f>
        <v>3</v>
      </c>
      <c r="E784" t="s">
        <v>161</v>
      </c>
      <c r="F784" t="s">
        <v>267</v>
      </c>
      <c r="G784" t="s">
        <v>268</v>
      </c>
      <c r="H784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84" t="s">
        <v>269</v>
      </c>
      <c r="J784">
        <v>9137177377</v>
      </c>
      <c r="K784">
        <v>3142511340</v>
      </c>
      <c r="L784" s="24" t="s">
        <v>2115</v>
      </c>
      <c r="M784" t="s">
        <v>32</v>
      </c>
      <c r="N784" t="str">
        <f>VLOOKUP(درخواست[[#This Row],[کدکتاب]],کتاب[#All],4,FALSE)</f>
        <v>سایر</v>
      </c>
      <c r="O784">
        <f>VLOOKUP(درخواست[[#This Row],[کدکتاب]],کتاب[#All],3,FALSE)</f>
        <v>250000</v>
      </c>
      <c r="P784">
        <f>IF(درخواست[[#This Row],[ناشر]]="هاجر",VLOOKUP(درخواست[[#This Row],[استان]],تخفیف[#All],3,FALSE),VLOOKUP(درخواست[[#This Row],[استان]],تخفیف[#All],4,FALSE))</f>
        <v>0.25</v>
      </c>
      <c r="Q784">
        <f>درخواست[[#This Row],[پشت جلد]]*(1-درخواست[[#This Row],[تخفیف]])</f>
        <v>187500</v>
      </c>
      <c r="R784">
        <v>10</v>
      </c>
    </row>
    <row r="785" spans="1:18" x14ac:dyDescent="0.25">
      <c r="A785" s="24" t="s">
        <v>1325</v>
      </c>
      <c r="B785" t="s">
        <v>266</v>
      </c>
      <c r="C785">
        <v>3042503193</v>
      </c>
      <c r="D785" s="21" t="str">
        <f>MID(درخواست[[#This Row],[کدمدرسه]],1,1)</f>
        <v>3</v>
      </c>
      <c r="E785" t="s">
        <v>161</v>
      </c>
      <c r="F785" t="s">
        <v>267</v>
      </c>
      <c r="G785" t="s">
        <v>268</v>
      </c>
      <c r="H785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85" t="s">
        <v>269</v>
      </c>
      <c r="J785">
        <v>9137177377</v>
      </c>
      <c r="K785">
        <v>3142511340</v>
      </c>
      <c r="L785" s="24" t="s">
        <v>2117</v>
      </c>
      <c r="M785" t="s">
        <v>33</v>
      </c>
      <c r="N785" t="str">
        <f>VLOOKUP(درخواست[[#This Row],[کدکتاب]],کتاب[#All],4,FALSE)</f>
        <v>سایر</v>
      </c>
      <c r="O785">
        <f>VLOOKUP(درخواست[[#This Row],[کدکتاب]],کتاب[#All],3,FALSE)</f>
        <v>220000</v>
      </c>
      <c r="P785">
        <f>IF(درخواست[[#This Row],[ناشر]]="هاجر",VLOOKUP(درخواست[[#This Row],[استان]],تخفیف[#All],3,FALSE),VLOOKUP(درخواست[[#This Row],[استان]],تخفیف[#All],4,FALSE))</f>
        <v>0.25</v>
      </c>
      <c r="Q785">
        <f>درخواست[[#This Row],[پشت جلد]]*(1-درخواست[[#This Row],[تخفیف]])</f>
        <v>165000</v>
      </c>
      <c r="R785">
        <v>1</v>
      </c>
    </row>
    <row r="786" spans="1:18" x14ac:dyDescent="0.25">
      <c r="A786" s="24" t="s">
        <v>1326</v>
      </c>
      <c r="B786" t="s">
        <v>266</v>
      </c>
      <c r="C786">
        <v>3042503193</v>
      </c>
      <c r="D786" s="21" t="str">
        <f>MID(درخواست[[#This Row],[کدمدرسه]],1,1)</f>
        <v>3</v>
      </c>
      <c r="E786" t="s">
        <v>161</v>
      </c>
      <c r="F786" t="s">
        <v>267</v>
      </c>
      <c r="G786" t="s">
        <v>268</v>
      </c>
      <c r="H786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86" t="s">
        <v>269</v>
      </c>
      <c r="J786">
        <v>9137177377</v>
      </c>
      <c r="K786">
        <v>3142511340</v>
      </c>
      <c r="L786" s="24" t="s">
        <v>2120</v>
      </c>
      <c r="M786" t="s">
        <v>36</v>
      </c>
      <c r="N786" t="str">
        <f>VLOOKUP(درخواست[[#This Row],[کدکتاب]],کتاب[#All],4,FALSE)</f>
        <v>سایر</v>
      </c>
      <c r="O786">
        <f>VLOOKUP(درخواست[[#This Row],[کدکتاب]],کتاب[#All],3,FALSE)</f>
        <v>320000</v>
      </c>
      <c r="P786">
        <f>IF(درخواست[[#This Row],[ناشر]]="هاجر",VLOOKUP(درخواست[[#This Row],[استان]],تخفیف[#All],3,FALSE),VLOOKUP(درخواست[[#This Row],[استان]],تخفیف[#All],4,FALSE))</f>
        <v>0.25</v>
      </c>
      <c r="Q786">
        <f>درخواست[[#This Row],[پشت جلد]]*(1-درخواست[[#This Row],[تخفیف]])</f>
        <v>240000</v>
      </c>
      <c r="R786">
        <v>19</v>
      </c>
    </row>
    <row r="787" spans="1:18" x14ac:dyDescent="0.25">
      <c r="A787" s="24" t="s">
        <v>1327</v>
      </c>
      <c r="B787" t="s">
        <v>266</v>
      </c>
      <c r="C787">
        <v>3042503193</v>
      </c>
      <c r="D787" s="21" t="str">
        <f>MID(درخواست[[#This Row],[کدمدرسه]],1,1)</f>
        <v>3</v>
      </c>
      <c r="E787" t="s">
        <v>161</v>
      </c>
      <c r="F787" t="s">
        <v>267</v>
      </c>
      <c r="G787" t="s">
        <v>268</v>
      </c>
      <c r="H787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87" t="s">
        <v>269</v>
      </c>
      <c r="J787">
        <v>9137177377</v>
      </c>
      <c r="K787">
        <v>3142511340</v>
      </c>
      <c r="L787" s="24" t="s">
        <v>2151</v>
      </c>
      <c r="M787" t="s">
        <v>38</v>
      </c>
      <c r="N787" t="str">
        <f>VLOOKUP(درخواست[[#This Row],[کدکتاب]],کتاب[#All],4,FALSE)</f>
        <v>سایر</v>
      </c>
      <c r="O787">
        <f>VLOOKUP(درخواست[[#This Row],[کدکتاب]],کتاب[#All],3,FALSE)</f>
        <v>300000</v>
      </c>
      <c r="P787">
        <f>IF(درخواست[[#This Row],[ناشر]]="هاجر",VLOOKUP(درخواست[[#This Row],[استان]],تخفیف[#All],3,FALSE),VLOOKUP(درخواست[[#This Row],[استان]],تخفیف[#All],4,FALSE))</f>
        <v>0.25</v>
      </c>
      <c r="Q787">
        <f>درخواست[[#This Row],[پشت جلد]]*(1-درخواست[[#This Row],[تخفیف]])</f>
        <v>225000</v>
      </c>
      <c r="R787">
        <v>10</v>
      </c>
    </row>
    <row r="788" spans="1:18" x14ac:dyDescent="0.25">
      <c r="A788" s="24" t="s">
        <v>1328</v>
      </c>
      <c r="B788" t="s">
        <v>266</v>
      </c>
      <c r="C788">
        <v>3042503193</v>
      </c>
      <c r="D788" s="21" t="str">
        <f>MID(درخواست[[#This Row],[کدمدرسه]],1,1)</f>
        <v>3</v>
      </c>
      <c r="E788" t="s">
        <v>161</v>
      </c>
      <c r="F788" t="s">
        <v>267</v>
      </c>
      <c r="G788" t="s">
        <v>268</v>
      </c>
      <c r="H788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88" t="s">
        <v>269</v>
      </c>
      <c r="J788">
        <v>9137177377</v>
      </c>
      <c r="K788">
        <v>3142511340</v>
      </c>
      <c r="L788" s="24" t="s">
        <v>2134</v>
      </c>
      <c r="M788" t="s">
        <v>53</v>
      </c>
      <c r="N788" t="str">
        <f>VLOOKUP(درخواست[[#This Row],[کدکتاب]],کتاب[#All],4,FALSE)</f>
        <v>سایر</v>
      </c>
      <c r="O788">
        <f>VLOOKUP(درخواست[[#This Row],[کدکتاب]],کتاب[#All],3,FALSE)</f>
        <v>233000</v>
      </c>
      <c r="P788">
        <f>IF(درخواست[[#This Row],[ناشر]]="هاجر",VLOOKUP(درخواست[[#This Row],[استان]],تخفیف[#All],3,FALSE),VLOOKUP(درخواست[[#This Row],[استان]],تخفیف[#All],4,FALSE))</f>
        <v>0.25</v>
      </c>
      <c r="Q788">
        <f>درخواست[[#This Row],[پشت جلد]]*(1-درخواست[[#This Row],[تخفیف]])</f>
        <v>174750</v>
      </c>
      <c r="R788">
        <v>8</v>
      </c>
    </row>
    <row r="789" spans="1:18" x14ac:dyDescent="0.25">
      <c r="A789" s="24" t="s">
        <v>1329</v>
      </c>
      <c r="B789" t="s">
        <v>266</v>
      </c>
      <c r="C789">
        <v>3042503193</v>
      </c>
      <c r="D789" s="21" t="str">
        <f>MID(درخواست[[#This Row],[کدمدرسه]],1,1)</f>
        <v>3</v>
      </c>
      <c r="E789" t="s">
        <v>161</v>
      </c>
      <c r="F789" t="s">
        <v>267</v>
      </c>
      <c r="G789" t="s">
        <v>268</v>
      </c>
      <c r="H789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89" t="s">
        <v>269</v>
      </c>
      <c r="J789">
        <v>9137177377</v>
      </c>
      <c r="K789">
        <v>3142511340</v>
      </c>
      <c r="L789" s="24" t="s">
        <v>2135</v>
      </c>
      <c r="M789" t="s">
        <v>54</v>
      </c>
      <c r="N789" t="str">
        <f>VLOOKUP(درخواست[[#This Row],[کدکتاب]],کتاب[#All],4,FALSE)</f>
        <v>سایر</v>
      </c>
      <c r="O789">
        <f>VLOOKUP(درخواست[[#This Row],[کدکتاب]],کتاب[#All],3,FALSE)</f>
        <v>600000</v>
      </c>
      <c r="P789">
        <f>IF(درخواست[[#This Row],[ناشر]]="هاجر",VLOOKUP(درخواست[[#This Row],[استان]],تخفیف[#All],3,FALSE),VLOOKUP(درخواست[[#This Row],[استان]],تخفیف[#All],4,FALSE))</f>
        <v>0.25</v>
      </c>
      <c r="Q789">
        <f>درخواست[[#This Row],[پشت جلد]]*(1-درخواست[[#This Row],[تخفیف]])</f>
        <v>450000</v>
      </c>
      <c r="R789">
        <v>8</v>
      </c>
    </row>
    <row r="790" spans="1:18" x14ac:dyDescent="0.25">
      <c r="A790" s="24" t="s">
        <v>1330</v>
      </c>
      <c r="B790" t="s">
        <v>266</v>
      </c>
      <c r="C790">
        <v>3042503193</v>
      </c>
      <c r="D790" s="21" t="str">
        <f>MID(درخواست[[#This Row],[کدمدرسه]],1,1)</f>
        <v>3</v>
      </c>
      <c r="E790" t="s">
        <v>161</v>
      </c>
      <c r="F790" t="s">
        <v>267</v>
      </c>
      <c r="G790" t="s">
        <v>268</v>
      </c>
      <c r="H790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90" t="s">
        <v>269</v>
      </c>
      <c r="J790">
        <v>9137177377</v>
      </c>
      <c r="K790">
        <v>3142511340</v>
      </c>
      <c r="L790" s="24" t="s">
        <v>2138</v>
      </c>
      <c r="M790" t="s">
        <v>57</v>
      </c>
      <c r="N790" t="str">
        <f>VLOOKUP(درخواست[[#This Row],[کدکتاب]],کتاب[#All],4,FALSE)</f>
        <v>هاجر</v>
      </c>
      <c r="O790">
        <f>VLOOKUP(درخواست[[#This Row],[کدکتاب]],کتاب[#All],3,FALSE)</f>
        <v>1200000</v>
      </c>
      <c r="P790">
        <f>IF(درخواست[[#This Row],[ناشر]]="هاجر",VLOOKUP(درخواست[[#This Row],[استان]],تخفیف[#All],3,FALSE),VLOOKUP(درخواست[[#This Row],[استان]],تخفیف[#All],4,FALSE))</f>
        <v>0.37</v>
      </c>
      <c r="Q790">
        <f>درخواست[[#This Row],[پشت جلد]]*(1-درخواست[[#This Row],[تخفیف]])</f>
        <v>756000</v>
      </c>
      <c r="R790">
        <v>20</v>
      </c>
    </row>
    <row r="791" spans="1:18" x14ac:dyDescent="0.25">
      <c r="A791" s="24" t="s">
        <v>1331</v>
      </c>
      <c r="B791" t="s">
        <v>266</v>
      </c>
      <c r="C791">
        <v>3042503193</v>
      </c>
      <c r="D791" s="21" t="str">
        <f>MID(درخواست[[#This Row],[کدمدرسه]],1,1)</f>
        <v>3</v>
      </c>
      <c r="E791" t="s">
        <v>161</v>
      </c>
      <c r="F791" t="s">
        <v>267</v>
      </c>
      <c r="G791" t="s">
        <v>268</v>
      </c>
      <c r="H791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91" t="s">
        <v>269</v>
      </c>
      <c r="J791">
        <v>9137177377</v>
      </c>
      <c r="K791">
        <v>3142511340</v>
      </c>
      <c r="L791" s="24" t="s">
        <v>2149</v>
      </c>
      <c r="M791" t="s">
        <v>70</v>
      </c>
      <c r="N791" t="str">
        <f>VLOOKUP(درخواست[[#This Row],[کدکتاب]],کتاب[#All],4,FALSE)</f>
        <v>سایر</v>
      </c>
      <c r="O791">
        <f>VLOOKUP(درخواست[[#This Row],[کدکتاب]],کتاب[#All],3,FALSE)</f>
        <v>340000</v>
      </c>
      <c r="P791">
        <f>IF(درخواست[[#This Row],[ناشر]]="هاجر",VLOOKUP(درخواست[[#This Row],[استان]],تخفیف[#All],3,FALSE),VLOOKUP(درخواست[[#This Row],[استان]],تخفیف[#All],4,FALSE))</f>
        <v>0.25</v>
      </c>
      <c r="Q791">
        <f>درخواست[[#This Row],[پشت جلد]]*(1-درخواست[[#This Row],[تخفیف]])</f>
        <v>255000</v>
      </c>
      <c r="R791">
        <v>8</v>
      </c>
    </row>
    <row r="792" spans="1:18" x14ac:dyDescent="0.25">
      <c r="A792" s="24" t="s">
        <v>1332</v>
      </c>
      <c r="B792" t="s">
        <v>266</v>
      </c>
      <c r="C792">
        <v>3042503193</v>
      </c>
      <c r="D792" s="21" t="str">
        <f>MID(درخواست[[#This Row],[کدمدرسه]],1,1)</f>
        <v>3</v>
      </c>
      <c r="E792" t="s">
        <v>161</v>
      </c>
      <c r="F792" t="s">
        <v>267</v>
      </c>
      <c r="G792" t="s">
        <v>268</v>
      </c>
      <c r="H792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92" t="s">
        <v>269</v>
      </c>
      <c r="J792">
        <v>9137177377</v>
      </c>
      <c r="K792">
        <v>3142511340</v>
      </c>
      <c r="L792" s="24" t="s">
        <v>2162</v>
      </c>
      <c r="M792" t="s">
        <v>72</v>
      </c>
      <c r="N792" t="str">
        <f>VLOOKUP(درخواست[[#This Row],[کدکتاب]],کتاب[#All],4,FALSE)</f>
        <v>سایر</v>
      </c>
      <c r="O792">
        <f>VLOOKUP(درخواست[[#This Row],[کدکتاب]],کتاب[#All],3,FALSE)</f>
        <v>280000</v>
      </c>
      <c r="P792">
        <f>IF(درخواست[[#This Row],[ناشر]]="هاجر",VLOOKUP(درخواست[[#This Row],[استان]],تخفیف[#All],3,FALSE),VLOOKUP(درخواست[[#This Row],[استان]],تخفیف[#All],4,FALSE))</f>
        <v>0.25</v>
      </c>
      <c r="Q792">
        <f>درخواست[[#This Row],[پشت جلد]]*(1-درخواست[[#This Row],[تخفیف]])</f>
        <v>210000</v>
      </c>
      <c r="R792">
        <v>10</v>
      </c>
    </row>
    <row r="793" spans="1:18" x14ac:dyDescent="0.25">
      <c r="A793" s="24" t="s">
        <v>1333</v>
      </c>
      <c r="B793" t="s">
        <v>266</v>
      </c>
      <c r="C793">
        <v>3042503193</v>
      </c>
      <c r="D793" s="21" t="str">
        <f>MID(درخواست[[#This Row],[کدمدرسه]],1,1)</f>
        <v>3</v>
      </c>
      <c r="E793" t="s">
        <v>161</v>
      </c>
      <c r="F793" t="s">
        <v>267</v>
      </c>
      <c r="G793" t="s">
        <v>268</v>
      </c>
      <c r="H793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93" t="s">
        <v>269</v>
      </c>
      <c r="J793">
        <v>9137177377</v>
      </c>
      <c r="K793">
        <v>3142511340</v>
      </c>
      <c r="L793" s="24" t="s">
        <v>2156</v>
      </c>
      <c r="M793" t="s">
        <v>75</v>
      </c>
      <c r="N793" t="str">
        <f>VLOOKUP(درخواست[[#This Row],[کدکتاب]],کتاب[#All],4,FALSE)</f>
        <v>هاجر</v>
      </c>
      <c r="O793">
        <f>VLOOKUP(درخواست[[#This Row],[کدکتاب]],کتاب[#All],3,FALSE)</f>
        <v>500000</v>
      </c>
      <c r="P793">
        <f>IF(درخواست[[#This Row],[ناشر]]="هاجر",VLOOKUP(درخواست[[#This Row],[استان]],تخفیف[#All],3,FALSE),VLOOKUP(درخواست[[#This Row],[استان]],تخفیف[#All],4,FALSE))</f>
        <v>0.37</v>
      </c>
      <c r="Q793">
        <f>درخواست[[#This Row],[پشت جلد]]*(1-درخواست[[#This Row],[تخفیف]])</f>
        <v>315000</v>
      </c>
      <c r="R793">
        <v>10</v>
      </c>
    </row>
    <row r="794" spans="1:18" x14ac:dyDescent="0.25">
      <c r="A794" s="24" t="s">
        <v>1334</v>
      </c>
      <c r="B794" t="s">
        <v>266</v>
      </c>
      <c r="C794">
        <v>3042503193</v>
      </c>
      <c r="D794" s="21" t="str">
        <f>MID(درخواست[[#This Row],[کدمدرسه]],1,1)</f>
        <v>3</v>
      </c>
      <c r="E794" t="s">
        <v>161</v>
      </c>
      <c r="F794" t="s">
        <v>267</v>
      </c>
      <c r="G794" t="s">
        <v>268</v>
      </c>
      <c r="H794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94" t="s">
        <v>269</v>
      </c>
      <c r="J794">
        <v>9137177377</v>
      </c>
      <c r="K794">
        <v>3142511340</v>
      </c>
      <c r="L794" s="24" t="s">
        <v>2173</v>
      </c>
      <c r="M794" t="s">
        <v>90</v>
      </c>
      <c r="N794" t="str">
        <f>VLOOKUP(درخواست[[#This Row],[کدکتاب]],کتاب[#All],4,FALSE)</f>
        <v>سایر</v>
      </c>
      <c r="O794">
        <f>VLOOKUP(درخواست[[#This Row],[کدکتاب]],کتاب[#All],3,FALSE)</f>
        <v>150000</v>
      </c>
      <c r="P794">
        <f>IF(درخواست[[#This Row],[ناشر]]="هاجر",VLOOKUP(درخواست[[#This Row],[استان]],تخفیف[#All],3,FALSE),VLOOKUP(درخواست[[#This Row],[استان]],تخفیف[#All],4,FALSE))</f>
        <v>0.25</v>
      </c>
      <c r="Q794">
        <f>درخواست[[#This Row],[پشت جلد]]*(1-درخواست[[#This Row],[تخفیف]])</f>
        <v>112500</v>
      </c>
      <c r="R794">
        <v>8</v>
      </c>
    </row>
    <row r="795" spans="1:18" x14ac:dyDescent="0.25">
      <c r="A795" s="24" t="s">
        <v>1335</v>
      </c>
      <c r="B795" t="s">
        <v>266</v>
      </c>
      <c r="C795">
        <v>3042503193</v>
      </c>
      <c r="D795" s="21" t="str">
        <f>MID(درخواست[[#This Row],[کدمدرسه]],1,1)</f>
        <v>3</v>
      </c>
      <c r="E795" t="s">
        <v>161</v>
      </c>
      <c r="F795" t="s">
        <v>267</v>
      </c>
      <c r="G795" t="s">
        <v>268</v>
      </c>
      <c r="H795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95" t="s">
        <v>269</v>
      </c>
      <c r="J795">
        <v>9137177377</v>
      </c>
      <c r="K795">
        <v>3142511340</v>
      </c>
      <c r="L795" s="24" t="s">
        <v>2179</v>
      </c>
      <c r="M795" t="s">
        <v>97</v>
      </c>
      <c r="N795" t="str">
        <f>VLOOKUP(درخواست[[#This Row],[کدکتاب]],کتاب[#All],4,FALSE)</f>
        <v>هاجر</v>
      </c>
      <c r="O795">
        <f>VLOOKUP(درخواست[[#This Row],[کدکتاب]],کتاب[#All],3,FALSE)</f>
        <v>420000</v>
      </c>
      <c r="P795">
        <f>IF(درخواست[[#This Row],[ناشر]]="هاجر",VLOOKUP(درخواست[[#This Row],[استان]],تخفیف[#All],3,FALSE),VLOOKUP(درخواست[[#This Row],[استان]],تخفیف[#All],4,FALSE))</f>
        <v>0.37</v>
      </c>
      <c r="Q795">
        <f>درخواست[[#This Row],[پشت جلد]]*(1-درخواست[[#This Row],[تخفیف]])</f>
        <v>264600</v>
      </c>
      <c r="R795">
        <v>1</v>
      </c>
    </row>
    <row r="796" spans="1:18" x14ac:dyDescent="0.25">
      <c r="A796" s="24" t="s">
        <v>1336</v>
      </c>
      <c r="B796" t="s">
        <v>266</v>
      </c>
      <c r="C796">
        <v>3042503193</v>
      </c>
      <c r="D796" s="21" t="str">
        <f>MID(درخواست[[#This Row],[کدمدرسه]],1,1)</f>
        <v>3</v>
      </c>
      <c r="E796" t="s">
        <v>161</v>
      </c>
      <c r="F796" t="s">
        <v>267</v>
      </c>
      <c r="G796" t="s">
        <v>268</v>
      </c>
      <c r="H796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96" t="s">
        <v>269</v>
      </c>
      <c r="J796">
        <v>9137177377</v>
      </c>
      <c r="K796">
        <v>3142511340</v>
      </c>
      <c r="L796" s="24" t="s">
        <v>2186</v>
      </c>
      <c r="M796" t="s">
        <v>104</v>
      </c>
      <c r="N796" t="str">
        <f>VLOOKUP(درخواست[[#This Row],[کدکتاب]],کتاب[#All],4,FALSE)</f>
        <v>سایر</v>
      </c>
      <c r="O796">
        <f>VLOOKUP(درخواست[[#This Row],[کدکتاب]],کتاب[#All],3,FALSE)</f>
        <v>500000</v>
      </c>
      <c r="P796">
        <f>IF(درخواست[[#This Row],[ناشر]]="هاجر",VLOOKUP(درخواست[[#This Row],[استان]],تخفیف[#All],3,FALSE),VLOOKUP(درخواست[[#This Row],[استان]],تخفیف[#All],4,FALSE))</f>
        <v>0.25</v>
      </c>
      <c r="Q796">
        <f>درخواست[[#This Row],[پشت جلد]]*(1-درخواست[[#This Row],[تخفیف]])</f>
        <v>375000</v>
      </c>
      <c r="R796">
        <v>10</v>
      </c>
    </row>
    <row r="797" spans="1:18" x14ac:dyDescent="0.25">
      <c r="A797" s="24" t="s">
        <v>1337</v>
      </c>
      <c r="B797" t="s">
        <v>266</v>
      </c>
      <c r="C797">
        <v>3042503193</v>
      </c>
      <c r="D797" s="21" t="str">
        <f>MID(درخواست[[#This Row],[کدمدرسه]],1,1)</f>
        <v>3</v>
      </c>
      <c r="E797" t="s">
        <v>161</v>
      </c>
      <c r="F797" t="s">
        <v>267</v>
      </c>
      <c r="G797" t="s">
        <v>268</v>
      </c>
      <c r="H797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97" t="s">
        <v>269</v>
      </c>
      <c r="J797">
        <v>9137177377</v>
      </c>
      <c r="K797">
        <v>3142511340</v>
      </c>
      <c r="L797" s="24" t="s">
        <v>2194</v>
      </c>
      <c r="M797" t="s">
        <v>114</v>
      </c>
      <c r="N797" t="str">
        <f>VLOOKUP(درخواست[[#This Row],[کدکتاب]],کتاب[#All],4,FALSE)</f>
        <v>هاجر</v>
      </c>
      <c r="O797">
        <f>VLOOKUP(درخواست[[#This Row],[کدکتاب]],کتاب[#All],3,FALSE)</f>
        <v>270000</v>
      </c>
      <c r="P797">
        <f>IF(درخواست[[#This Row],[ناشر]]="هاجر",VLOOKUP(درخواست[[#This Row],[استان]],تخفیف[#All],3,FALSE),VLOOKUP(درخواست[[#This Row],[استان]],تخفیف[#All],4,FALSE))</f>
        <v>0.37</v>
      </c>
      <c r="Q797">
        <f>درخواست[[#This Row],[پشت جلد]]*(1-درخواست[[#This Row],[تخفیف]])</f>
        <v>170100</v>
      </c>
      <c r="R797">
        <v>15</v>
      </c>
    </row>
    <row r="798" spans="1:18" x14ac:dyDescent="0.25">
      <c r="A798" s="24" t="s">
        <v>1338</v>
      </c>
      <c r="B798" t="s">
        <v>266</v>
      </c>
      <c r="C798">
        <v>3042503193</v>
      </c>
      <c r="D798" s="21" t="str">
        <f>MID(درخواست[[#This Row],[کدمدرسه]],1,1)</f>
        <v>3</v>
      </c>
      <c r="E798" t="s">
        <v>161</v>
      </c>
      <c r="F798" t="s">
        <v>267</v>
      </c>
      <c r="G798" t="s">
        <v>268</v>
      </c>
      <c r="H798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98" t="s">
        <v>269</v>
      </c>
      <c r="J798">
        <v>9137177377</v>
      </c>
      <c r="K798">
        <v>3142511340</v>
      </c>
      <c r="L798" s="24" t="s">
        <v>2202</v>
      </c>
      <c r="M798" t="s">
        <v>122</v>
      </c>
      <c r="N798" t="str">
        <f>VLOOKUP(درخواست[[#This Row],[کدکتاب]],کتاب[#All],4,FALSE)</f>
        <v>سایر</v>
      </c>
      <c r="O798">
        <f>VLOOKUP(درخواست[[#This Row],[کدکتاب]],کتاب[#All],3,FALSE)</f>
        <v>170000</v>
      </c>
      <c r="P798">
        <f>IF(درخواست[[#This Row],[ناشر]]="هاجر",VLOOKUP(درخواست[[#This Row],[استان]],تخفیف[#All],3,FALSE),VLOOKUP(درخواست[[#This Row],[استان]],تخفیف[#All],4,FALSE))</f>
        <v>0.25</v>
      </c>
      <c r="Q798">
        <f>درخواست[[#This Row],[پشت جلد]]*(1-درخواست[[#This Row],[تخفیف]])</f>
        <v>127500</v>
      </c>
      <c r="R798">
        <v>1</v>
      </c>
    </row>
    <row r="799" spans="1:18" x14ac:dyDescent="0.25">
      <c r="A799" s="24" t="s">
        <v>1339</v>
      </c>
      <c r="B799" t="s">
        <v>266</v>
      </c>
      <c r="C799">
        <v>3042503193</v>
      </c>
      <c r="D799" s="21" t="str">
        <f>MID(درخواست[[#This Row],[کدمدرسه]],1,1)</f>
        <v>3</v>
      </c>
      <c r="E799" t="s">
        <v>161</v>
      </c>
      <c r="F799" t="s">
        <v>267</v>
      </c>
      <c r="G799" t="s">
        <v>268</v>
      </c>
      <c r="H799" t="str">
        <f>درخواست[[#This Row],[استان]]&amp;"/"&amp;درخواست[[#This Row],[شهر]]&amp;"/"&amp;درخواست[[#This Row],[مدرسه]]</f>
        <v>اصفهان/نجف آباد/مرکز تخصصی تفسیر و علوم قرآنی ام الائمه</v>
      </c>
      <c r="I799" t="s">
        <v>269</v>
      </c>
      <c r="J799">
        <v>9137177377</v>
      </c>
      <c r="K799">
        <v>3142511340</v>
      </c>
      <c r="L799" s="24" t="s">
        <v>2205</v>
      </c>
      <c r="M799" t="s">
        <v>125</v>
      </c>
      <c r="N799" t="str">
        <f>VLOOKUP(درخواست[[#This Row],[کدکتاب]],کتاب[#All],4,FALSE)</f>
        <v>سایر</v>
      </c>
      <c r="O799">
        <f>VLOOKUP(درخواست[[#This Row],[کدکتاب]],کتاب[#All],3,FALSE)</f>
        <v>600000</v>
      </c>
      <c r="P799">
        <f>IF(درخواست[[#This Row],[ناشر]]="هاجر",VLOOKUP(درخواست[[#This Row],[استان]],تخفیف[#All],3,FALSE),VLOOKUP(درخواست[[#This Row],[استان]],تخفیف[#All],4,FALSE))</f>
        <v>0.25</v>
      </c>
      <c r="Q799">
        <f>درخواست[[#This Row],[پشت جلد]]*(1-درخواست[[#This Row],[تخفیف]])</f>
        <v>450000</v>
      </c>
      <c r="R799">
        <v>6</v>
      </c>
    </row>
    <row r="800" spans="1:18" x14ac:dyDescent="0.25">
      <c r="A800" s="24" t="s">
        <v>1340</v>
      </c>
      <c r="B800" t="s">
        <v>270</v>
      </c>
      <c r="C800">
        <v>3240503177</v>
      </c>
      <c r="D800" s="21" t="str">
        <f>MID(درخواست[[#This Row],[کدمدرسه]],1,1)</f>
        <v>3</v>
      </c>
      <c r="E800" t="s">
        <v>135</v>
      </c>
      <c r="F800" t="s">
        <v>271</v>
      </c>
      <c r="G800" t="s">
        <v>272</v>
      </c>
      <c r="H800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00" t="s">
        <v>273</v>
      </c>
      <c r="J800">
        <v>9112924071</v>
      </c>
      <c r="K800">
        <v>1154230561</v>
      </c>
      <c r="L800" s="24" t="s">
        <v>2103</v>
      </c>
      <c r="M800" t="s">
        <v>20</v>
      </c>
      <c r="N800" t="str">
        <f>VLOOKUP(درخواست[[#This Row],[کدکتاب]],کتاب[#All],4,FALSE)</f>
        <v>سایر</v>
      </c>
      <c r="O800">
        <f>VLOOKUP(درخواست[[#This Row],[کدکتاب]],کتاب[#All],3,FALSE)</f>
        <v>550000</v>
      </c>
      <c r="P800">
        <f>IF(درخواست[[#This Row],[ناشر]]="هاجر",VLOOKUP(درخواست[[#This Row],[استان]],تخفیف[#All],3,FALSE),VLOOKUP(درخواست[[#This Row],[استان]],تخفیف[#All],4,FALSE))</f>
        <v>0.25</v>
      </c>
      <c r="Q800">
        <f>درخواست[[#This Row],[پشت جلد]]*(1-درخواست[[#This Row],[تخفیف]])</f>
        <v>412500</v>
      </c>
      <c r="R800">
        <v>4</v>
      </c>
    </row>
    <row r="801" spans="1:18" x14ac:dyDescent="0.25">
      <c r="A801" s="24" t="s">
        <v>1341</v>
      </c>
      <c r="B801" t="s">
        <v>270</v>
      </c>
      <c r="C801">
        <v>3240503177</v>
      </c>
      <c r="D801" s="21" t="str">
        <f>MID(درخواست[[#This Row],[کدمدرسه]],1,1)</f>
        <v>3</v>
      </c>
      <c r="E801" t="s">
        <v>135</v>
      </c>
      <c r="F801" t="s">
        <v>271</v>
      </c>
      <c r="G801" t="s">
        <v>272</v>
      </c>
      <c r="H801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01" t="s">
        <v>273</v>
      </c>
      <c r="J801">
        <v>9112924071</v>
      </c>
      <c r="K801">
        <v>1154230561</v>
      </c>
      <c r="L801" s="24" t="s">
        <v>2105</v>
      </c>
      <c r="M801" t="s">
        <v>22</v>
      </c>
      <c r="N801" t="str">
        <f>VLOOKUP(درخواست[[#This Row],[کدکتاب]],کتاب[#All],4,FALSE)</f>
        <v>سایر</v>
      </c>
      <c r="O801">
        <f>VLOOKUP(درخواست[[#This Row],[کدکتاب]],کتاب[#All],3,FALSE)</f>
        <v>400000</v>
      </c>
      <c r="P801">
        <f>IF(درخواست[[#This Row],[ناشر]]="هاجر",VLOOKUP(درخواست[[#This Row],[استان]],تخفیف[#All],3,FALSE),VLOOKUP(درخواست[[#This Row],[استان]],تخفیف[#All],4,FALSE))</f>
        <v>0.25</v>
      </c>
      <c r="Q801">
        <f>درخواست[[#This Row],[پشت جلد]]*(1-درخواست[[#This Row],[تخفیف]])</f>
        <v>300000</v>
      </c>
      <c r="R801">
        <v>4</v>
      </c>
    </row>
    <row r="802" spans="1:18" x14ac:dyDescent="0.25">
      <c r="A802" s="24" t="s">
        <v>1342</v>
      </c>
      <c r="B802" t="s">
        <v>270</v>
      </c>
      <c r="C802">
        <v>3240503177</v>
      </c>
      <c r="D802" s="21" t="str">
        <f>MID(درخواست[[#This Row],[کدمدرسه]],1,1)</f>
        <v>3</v>
      </c>
      <c r="E802" t="s">
        <v>135</v>
      </c>
      <c r="F802" t="s">
        <v>271</v>
      </c>
      <c r="G802" t="s">
        <v>272</v>
      </c>
      <c r="H802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02" t="s">
        <v>273</v>
      </c>
      <c r="J802">
        <v>9112924071</v>
      </c>
      <c r="K802">
        <v>1154230561</v>
      </c>
      <c r="L802" s="24" t="s">
        <v>2108</v>
      </c>
      <c r="M802" t="s">
        <v>25</v>
      </c>
      <c r="N802" t="str">
        <f>VLOOKUP(درخواست[[#This Row],[کدکتاب]],کتاب[#All],4,FALSE)</f>
        <v>سایر</v>
      </c>
      <c r="O802">
        <f>VLOOKUP(درخواست[[#This Row],[کدکتاب]],کتاب[#All],3,FALSE)</f>
        <v>1400000</v>
      </c>
      <c r="P802">
        <f>IF(درخواست[[#This Row],[ناشر]]="هاجر",VLOOKUP(درخواست[[#This Row],[استان]],تخفیف[#All],3,FALSE),VLOOKUP(درخواست[[#This Row],[استان]],تخفیف[#All],4,FALSE))</f>
        <v>0.25</v>
      </c>
      <c r="Q802">
        <f>درخواست[[#This Row],[پشت جلد]]*(1-درخواست[[#This Row],[تخفیف]])</f>
        <v>1050000</v>
      </c>
      <c r="R802">
        <v>2</v>
      </c>
    </row>
    <row r="803" spans="1:18" x14ac:dyDescent="0.25">
      <c r="A803" s="24" t="s">
        <v>1343</v>
      </c>
      <c r="B803" t="s">
        <v>270</v>
      </c>
      <c r="C803">
        <v>3240503177</v>
      </c>
      <c r="D803" s="21" t="str">
        <f>MID(درخواست[[#This Row],[کدمدرسه]],1,1)</f>
        <v>3</v>
      </c>
      <c r="E803" t="s">
        <v>135</v>
      </c>
      <c r="F803" t="s">
        <v>271</v>
      </c>
      <c r="G803" t="s">
        <v>272</v>
      </c>
      <c r="H803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03" t="s">
        <v>273</v>
      </c>
      <c r="J803">
        <v>9112924071</v>
      </c>
      <c r="K803">
        <v>1154230561</v>
      </c>
      <c r="L803" s="24" t="s">
        <v>2118</v>
      </c>
      <c r="M803" t="s">
        <v>34</v>
      </c>
      <c r="N803" t="str">
        <f>VLOOKUP(درخواست[[#This Row],[کدکتاب]],کتاب[#All],4,FALSE)</f>
        <v>سایر</v>
      </c>
      <c r="O803">
        <f>VLOOKUP(درخواست[[#This Row],[کدکتاب]],کتاب[#All],3,FALSE)</f>
        <v>0</v>
      </c>
      <c r="P803">
        <f>IF(درخواست[[#This Row],[ناشر]]="هاجر",VLOOKUP(درخواست[[#This Row],[استان]],تخفیف[#All],3,FALSE),VLOOKUP(درخواست[[#This Row],[استان]],تخفیف[#All],4,FALSE))</f>
        <v>0.25</v>
      </c>
      <c r="Q803">
        <f>درخواست[[#This Row],[پشت جلد]]*(1-درخواست[[#This Row],[تخفیف]])</f>
        <v>0</v>
      </c>
      <c r="R803">
        <v>1</v>
      </c>
    </row>
    <row r="804" spans="1:18" x14ac:dyDescent="0.25">
      <c r="A804" s="24" t="s">
        <v>1344</v>
      </c>
      <c r="B804" t="s">
        <v>270</v>
      </c>
      <c r="C804">
        <v>3240503177</v>
      </c>
      <c r="D804" s="21" t="str">
        <f>MID(درخواست[[#This Row],[کدمدرسه]],1,1)</f>
        <v>3</v>
      </c>
      <c r="E804" t="s">
        <v>135</v>
      </c>
      <c r="F804" t="s">
        <v>271</v>
      </c>
      <c r="G804" t="s">
        <v>272</v>
      </c>
      <c r="H804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04" t="s">
        <v>273</v>
      </c>
      <c r="J804">
        <v>9112924071</v>
      </c>
      <c r="K804">
        <v>1154230561</v>
      </c>
      <c r="L804" s="24" t="s">
        <v>2119</v>
      </c>
      <c r="M804" t="s">
        <v>35</v>
      </c>
      <c r="N804" t="str">
        <f>VLOOKUP(درخواست[[#This Row],[کدکتاب]],کتاب[#All],4,FALSE)</f>
        <v>سایر</v>
      </c>
      <c r="O804">
        <f>VLOOKUP(درخواست[[#This Row],[کدکتاب]],کتاب[#All],3,FALSE)</f>
        <v>0</v>
      </c>
      <c r="P804">
        <f>IF(درخواست[[#This Row],[ناشر]]="هاجر",VLOOKUP(درخواست[[#This Row],[استان]],تخفیف[#All],3,FALSE),VLOOKUP(درخواست[[#This Row],[استان]],تخفیف[#All],4,FALSE))</f>
        <v>0.25</v>
      </c>
      <c r="Q804">
        <f>درخواست[[#This Row],[پشت جلد]]*(1-درخواست[[#This Row],[تخفیف]])</f>
        <v>0</v>
      </c>
      <c r="R804">
        <v>1</v>
      </c>
    </row>
    <row r="805" spans="1:18" x14ac:dyDescent="0.25">
      <c r="A805" s="24" t="s">
        <v>1345</v>
      </c>
      <c r="B805" t="s">
        <v>270</v>
      </c>
      <c r="C805">
        <v>3240503177</v>
      </c>
      <c r="D805" s="21" t="str">
        <f>MID(درخواست[[#This Row],[کدمدرسه]],1,1)</f>
        <v>3</v>
      </c>
      <c r="E805" t="s">
        <v>135</v>
      </c>
      <c r="F805" t="s">
        <v>271</v>
      </c>
      <c r="G805" t="s">
        <v>272</v>
      </c>
      <c r="H805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05" t="s">
        <v>273</v>
      </c>
      <c r="J805">
        <v>9112924071</v>
      </c>
      <c r="K805">
        <v>1154230561</v>
      </c>
      <c r="L805" s="24" t="s">
        <v>2124</v>
      </c>
      <c r="M805" t="s">
        <v>41</v>
      </c>
      <c r="N805" t="str">
        <f>VLOOKUP(درخواست[[#This Row],[کدکتاب]],کتاب[#All],4,FALSE)</f>
        <v>سایر</v>
      </c>
      <c r="O805">
        <f>VLOOKUP(درخواست[[#This Row],[کدکتاب]],کتاب[#All],3,FALSE)</f>
        <v>390000</v>
      </c>
      <c r="P805">
        <f>IF(درخواست[[#This Row],[ناشر]]="هاجر",VLOOKUP(درخواست[[#This Row],[استان]],تخفیف[#All],3,FALSE),VLOOKUP(درخواست[[#This Row],[استان]],تخفیف[#All],4,FALSE))</f>
        <v>0.25</v>
      </c>
      <c r="Q805">
        <f>درخواست[[#This Row],[پشت جلد]]*(1-درخواست[[#This Row],[تخفیف]])</f>
        <v>292500</v>
      </c>
      <c r="R805">
        <v>1</v>
      </c>
    </row>
    <row r="806" spans="1:18" x14ac:dyDescent="0.25">
      <c r="A806" s="24" t="s">
        <v>1346</v>
      </c>
      <c r="B806" t="s">
        <v>270</v>
      </c>
      <c r="C806">
        <v>3240503177</v>
      </c>
      <c r="D806" s="21" t="str">
        <f>MID(درخواست[[#This Row],[کدمدرسه]],1,1)</f>
        <v>3</v>
      </c>
      <c r="E806" t="s">
        <v>135</v>
      </c>
      <c r="F806" t="s">
        <v>271</v>
      </c>
      <c r="G806" t="s">
        <v>272</v>
      </c>
      <c r="H806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06" t="s">
        <v>273</v>
      </c>
      <c r="J806">
        <v>9112924071</v>
      </c>
      <c r="K806">
        <v>1154230561</v>
      </c>
      <c r="L806" s="24" t="s">
        <v>2132</v>
      </c>
      <c r="M806" t="s">
        <v>46</v>
      </c>
      <c r="N806" t="str">
        <f>VLOOKUP(درخواست[[#This Row],[کدکتاب]],کتاب[#All],4,FALSE)</f>
        <v>سایر</v>
      </c>
      <c r="O806">
        <f>VLOOKUP(درخواست[[#This Row],[کدکتاب]],کتاب[#All],3,FALSE)</f>
        <v>400000</v>
      </c>
      <c r="P806">
        <f>IF(درخواست[[#This Row],[ناشر]]="هاجر",VLOOKUP(درخواست[[#This Row],[استان]],تخفیف[#All],3,FALSE),VLOOKUP(درخواست[[#This Row],[استان]],تخفیف[#All],4,FALSE))</f>
        <v>0.25</v>
      </c>
      <c r="Q806">
        <f>درخواست[[#This Row],[پشت جلد]]*(1-درخواست[[#This Row],[تخفیف]])</f>
        <v>300000</v>
      </c>
      <c r="R806">
        <v>1</v>
      </c>
    </row>
    <row r="807" spans="1:18" x14ac:dyDescent="0.25">
      <c r="A807" s="24" t="s">
        <v>1347</v>
      </c>
      <c r="B807" t="s">
        <v>270</v>
      </c>
      <c r="C807">
        <v>3240503177</v>
      </c>
      <c r="D807" s="21" t="str">
        <f>MID(درخواست[[#This Row],[کدمدرسه]],1,1)</f>
        <v>3</v>
      </c>
      <c r="E807" t="s">
        <v>135</v>
      </c>
      <c r="F807" t="s">
        <v>271</v>
      </c>
      <c r="G807" t="s">
        <v>272</v>
      </c>
      <c r="H807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07" t="s">
        <v>273</v>
      </c>
      <c r="J807">
        <v>9112924071</v>
      </c>
      <c r="K807">
        <v>1154230561</v>
      </c>
      <c r="L807" s="24" t="s">
        <v>2153</v>
      </c>
      <c r="M807" t="s">
        <v>69</v>
      </c>
      <c r="N807" t="str">
        <f>VLOOKUP(درخواست[[#This Row],[کدکتاب]],کتاب[#All],4,FALSE)</f>
        <v>سایر</v>
      </c>
      <c r="O807">
        <f>VLOOKUP(درخواست[[#This Row],[کدکتاب]],کتاب[#All],3,FALSE)</f>
        <v>390000</v>
      </c>
      <c r="P807">
        <f>IF(درخواست[[#This Row],[ناشر]]="هاجر",VLOOKUP(درخواست[[#This Row],[استان]],تخفیف[#All],3,FALSE),VLOOKUP(درخواست[[#This Row],[استان]],تخفیف[#All],4,FALSE))</f>
        <v>0.25</v>
      </c>
      <c r="Q807">
        <f>درخواست[[#This Row],[پشت جلد]]*(1-درخواست[[#This Row],[تخفیف]])</f>
        <v>292500</v>
      </c>
      <c r="R807">
        <v>2</v>
      </c>
    </row>
    <row r="808" spans="1:18" x14ac:dyDescent="0.25">
      <c r="A808" s="24" t="s">
        <v>1348</v>
      </c>
      <c r="B808" t="s">
        <v>270</v>
      </c>
      <c r="C808">
        <v>3240503177</v>
      </c>
      <c r="D808" s="21" t="str">
        <f>MID(درخواست[[#This Row],[کدمدرسه]],1,1)</f>
        <v>3</v>
      </c>
      <c r="E808" t="s">
        <v>135</v>
      </c>
      <c r="F808" t="s">
        <v>271</v>
      </c>
      <c r="G808" t="s">
        <v>272</v>
      </c>
      <c r="H808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08" t="s">
        <v>273</v>
      </c>
      <c r="J808">
        <v>9112924071</v>
      </c>
      <c r="K808">
        <v>1154230561</v>
      </c>
      <c r="L808" s="24" t="s">
        <v>2160</v>
      </c>
      <c r="M808" t="s">
        <v>77</v>
      </c>
      <c r="N808" t="str">
        <f>VLOOKUP(درخواست[[#This Row],[کدکتاب]],کتاب[#All],4,FALSE)</f>
        <v>سایر</v>
      </c>
      <c r="O808">
        <f>VLOOKUP(درخواست[[#This Row],[کدکتاب]],کتاب[#All],3,FALSE)</f>
        <v>566000</v>
      </c>
      <c r="P808">
        <f>IF(درخواست[[#This Row],[ناشر]]="هاجر",VLOOKUP(درخواست[[#This Row],[استان]],تخفیف[#All],3,FALSE),VLOOKUP(درخواست[[#This Row],[استان]],تخفیف[#All],4,FALSE))</f>
        <v>0.25</v>
      </c>
      <c r="Q808">
        <f>درخواست[[#This Row],[پشت جلد]]*(1-درخواست[[#This Row],[تخفیف]])</f>
        <v>424500</v>
      </c>
      <c r="R808">
        <v>1</v>
      </c>
    </row>
    <row r="809" spans="1:18" x14ac:dyDescent="0.25">
      <c r="A809" s="24" t="s">
        <v>1349</v>
      </c>
      <c r="B809" t="s">
        <v>270</v>
      </c>
      <c r="C809">
        <v>3240503177</v>
      </c>
      <c r="D809" s="21" t="str">
        <f>MID(درخواست[[#This Row],[کدمدرسه]],1,1)</f>
        <v>3</v>
      </c>
      <c r="E809" t="s">
        <v>135</v>
      </c>
      <c r="F809" t="s">
        <v>271</v>
      </c>
      <c r="G809" t="s">
        <v>272</v>
      </c>
      <c r="H809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09" t="s">
        <v>273</v>
      </c>
      <c r="J809">
        <v>9112924071</v>
      </c>
      <c r="K809">
        <v>1154230561</v>
      </c>
      <c r="L809" s="24" t="s">
        <v>2159</v>
      </c>
      <c r="M809" t="s">
        <v>78</v>
      </c>
      <c r="N809" t="str">
        <f>VLOOKUP(درخواست[[#This Row],[کدکتاب]],کتاب[#All],4,FALSE)</f>
        <v>هاجر</v>
      </c>
      <c r="O809">
        <f>VLOOKUP(درخواست[[#This Row],[کدکتاب]],کتاب[#All],3,FALSE)</f>
        <v>490000</v>
      </c>
      <c r="P809">
        <f>IF(درخواست[[#This Row],[ناشر]]="هاجر",VLOOKUP(درخواست[[#This Row],[استان]],تخفیف[#All],3,FALSE),VLOOKUP(درخواست[[#This Row],[استان]],تخفیف[#All],4,FALSE))</f>
        <v>0.37</v>
      </c>
      <c r="Q809">
        <f>درخواست[[#This Row],[پشت جلد]]*(1-درخواست[[#This Row],[تخفیف]])</f>
        <v>308700</v>
      </c>
      <c r="R809">
        <v>3</v>
      </c>
    </row>
    <row r="810" spans="1:18" x14ac:dyDescent="0.25">
      <c r="A810" s="24" t="s">
        <v>1350</v>
      </c>
      <c r="B810" t="s">
        <v>270</v>
      </c>
      <c r="C810">
        <v>3240503177</v>
      </c>
      <c r="D810" s="21" t="str">
        <f>MID(درخواست[[#This Row],[کدمدرسه]],1,1)</f>
        <v>3</v>
      </c>
      <c r="E810" t="s">
        <v>135</v>
      </c>
      <c r="F810" t="s">
        <v>271</v>
      </c>
      <c r="G810" t="s">
        <v>272</v>
      </c>
      <c r="H810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10" t="s">
        <v>273</v>
      </c>
      <c r="J810">
        <v>9112924071</v>
      </c>
      <c r="K810">
        <v>1154230561</v>
      </c>
      <c r="L810" s="24" t="s">
        <v>2182</v>
      </c>
      <c r="M810" t="s">
        <v>100</v>
      </c>
      <c r="N810" t="str">
        <f>VLOOKUP(درخواست[[#This Row],[کدکتاب]],کتاب[#All],4,FALSE)</f>
        <v>سایر</v>
      </c>
      <c r="O810">
        <f>VLOOKUP(درخواست[[#This Row],[کدکتاب]],کتاب[#All],3,FALSE)</f>
        <v>450000</v>
      </c>
      <c r="P810">
        <f>IF(درخواست[[#This Row],[ناشر]]="هاجر",VLOOKUP(درخواست[[#This Row],[استان]],تخفیف[#All],3,FALSE),VLOOKUP(درخواست[[#This Row],[استان]],تخفیف[#All],4,FALSE))</f>
        <v>0.25</v>
      </c>
      <c r="Q810">
        <f>درخواست[[#This Row],[پشت جلد]]*(1-درخواست[[#This Row],[تخفیف]])</f>
        <v>337500</v>
      </c>
      <c r="R810">
        <v>1</v>
      </c>
    </row>
    <row r="811" spans="1:18" x14ac:dyDescent="0.25">
      <c r="A811" s="24" t="s">
        <v>1351</v>
      </c>
      <c r="B811" t="s">
        <v>270</v>
      </c>
      <c r="C811">
        <v>3240503177</v>
      </c>
      <c r="D811" s="21" t="str">
        <f>MID(درخواست[[#This Row],[کدمدرسه]],1,1)</f>
        <v>3</v>
      </c>
      <c r="E811" t="s">
        <v>135</v>
      </c>
      <c r="F811" t="s">
        <v>271</v>
      </c>
      <c r="G811" t="s">
        <v>272</v>
      </c>
      <c r="H811" t="str">
        <f>درخواست[[#This Row],[استان]]&amp;"/"&amp;درخواست[[#This Row],[شهر]]&amp;"/"&amp;درخواست[[#This Row],[مدرسه]]</f>
        <v>مازندران/تنکابن/مرکز تخصصی فقه و اصول زینب کبری(علیهاالسلام)</v>
      </c>
      <c r="I811" t="s">
        <v>273</v>
      </c>
      <c r="J811">
        <v>9112924071</v>
      </c>
      <c r="K811">
        <v>1154230561</v>
      </c>
      <c r="L811" s="24" t="s">
        <v>2110</v>
      </c>
      <c r="M811" t="s">
        <v>112</v>
      </c>
      <c r="N811" t="str">
        <f>VLOOKUP(درخواست[[#This Row],[کدکتاب]],کتاب[#All],4,FALSE)</f>
        <v>سایر</v>
      </c>
      <c r="O811">
        <f>VLOOKUP(درخواست[[#This Row],[کدکتاب]],کتاب[#All],3,FALSE)</f>
        <v>600000</v>
      </c>
      <c r="P811">
        <f>IF(درخواست[[#This Row],[ناشر]]="هاجر",VLOOKUP(درخواست[[#This Row],[استان]],تخفیف[#All],3,FALSE),VLOOKUP(درخواست[[#This Row],[استان]],تخفیف[#All],4,FALSE))</f>
        <v>0.25</v>
      </c>
      <c r="Q811">
        <f>درخواست[[#This Row],[پشت جلد]]*(1-درخواست[[#This Row],[تخفیف]])</f>
        <v>450000</v>
      </c>
      <c r="R811">
        <v>1</v>
      </c>
    </row>
    <row r="812" spans="1:18" x14ac:dyDescent="0.25">
      <c r="A812" s="24" t="s">
        <v>1352</v>
      </c>
      <c r="B812" t="s">
        <v>274</v>
      </c>
      <c r="C812">
        <v>3250801138</v>
      </c>
      <c r="D812" s="21" t="str">
        <f>MID(درخواست[[#This Row],[کدمدرسه]],1,1)</f>
        <v>3</v>
      </c>
      <c r="E812" t="s">
        <v>275</v>
      </c>
      <c r="F812" t="s">
        <v>276</v>
      </c>
      <c r="G812" t="s">
        <v>277</v>
      </c>
      <c r="H812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12" t="s">
        <v>278</v>
      </c>
      <c r="J812">
        <v>9128553386</v>
      </c>
      <c r="K812">
        <v>8642438383</v>
      </c>
      <c r="L812" s="24" t="s">
        <v>2100</v>
      </c>
      <c r="M812" t="s">
        <v>17</v>
      </c>
      <c r="N812" t="str">
        <f>VLOOKUP(درخواست[[#This Row],[کدکتاب]],کتاب[#All],4,FALSE)</f>
        <v>هاجر</v>
      </c>
      <c r="O812">
        <f>VLOOKUP(درخواست[[#This Row],[کدکتاب]],کتاب[#All],3,FALSE)</f>
        <v>320000</v>
      </c>
      <c r="P812">
        <f>IF(درخواست[[#This Row],[ناشر]]="هاجر",VLOOKUP(درخواست[[#This Row],[استان]],تخفیف[#All],3,FALSE),VLOOKUP(درخواست[[#This Row],[استان]],تخفیف[#All],4,FALSE))</f>
        <v>0.37</v>
      </c>
      <c r="Q812">
        <f>درخواست[[#This Row],[پشت جلد]]*(1-درخواست[[#This Row],[تخفیف]])</f>
        <v>201600</v>
      </c>
      <c r="R812">
        <v>20</v>
      </c>
    </row>
    <row r="813" spans="1:18" x14ac:dyDescent="0.25">
      <c r="A813" s="24" t="s">
        <v>1353</v>
      </c>
      <c r="B813" t="s">
        <v>274</v>
      </c>
      <c r="C813">
        <v>3250801138</v>
      </c>
      <c r="D813" s="21" t="str">
        <f>MID(درخواست[[#This Row],[کدمدرسه]],1,1)</f>
        <v>3</v>
      </c>
      <c r="E813" t="s">
        <v>275</v>
      </c>
      <c r="F813" t="s">
        <v>276</v>
      </c>
      <c r="G813" t="s">
        <v>277</v>
      </c>
      <c r="H813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13" t="s">
        <v>278</v>
      </c>
      <c r="J813">
        <v>9128553386</v>
      </c>
      <c r="K813">
        <v>8642438383</v>
      </c>
      <c r="L813" s="24" t="s">
        <v>2103</v>
      </c>
      <c r="M813" t="s">
        <v>20</v>
      </c>
      <c r="N813" t="str">
        <f>VLOOKUP(درخواست[[#This Row],[کدکتاب]],کتاب[#All],4,FALSE)</f>
        <v>سایر</v>
      </c>
      <c r="O813">
        <f>VLOOKUP(درخواست[[#This Row],[کدکتاب]],کتاب[#All],3,FALSE)</f>
        <v>550000</v>
      </c>
      <c r="P813">
        <f>IF(درخواست[[#This Row],[ناشر]]="هاجر",VLOOKUP(درخواست[[#This Row],[استان]],تخفیف[#All],3,FALSE),VLOOKUP(درخواست[[#This Row],[استان]],تخفیف[#All],4,FALSE))</f>
        <v>0.25</v>
      </c>
      <c r="Q813">
        <f>درخواست[[#This Row],[پشت جلد]]*(1-درخواست[[#This Row],[تخفیف]])</f>
        <v>412500</v>
      </c>
      <c r="R813">
        <v>11</v>
      </c>
    </row>
    <row r="814" spans="1:18" x14ac:dyDescent="0.25">
      <c r="A814" s="24" t="s">
        <v>1354</v>
      </c>
      <c r="B814" t="s">
        <v>274</v>
      </c>
      <c r="C814">
        <v>3250801138</v>
      </c>
      <c r="D814" s="21" t="str">
        <f>MID(درخواست[[#This Row],[کدمدرسه]],1,1)</f>
        <v>3</v>
      </c>
      <c r="E814" t="s">
        <v>275</v>
      </c>
      <c r="F814" t="s">
        <v>276</v>
      </c>
      <c r="G814" t="s">
        <v>277</v>
      </c>
      <c r="H814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14" t="s">
        <v>278</v>
      </c>
      <c r="J814">
        <v>9128553386</v>
      </c>
      <c r="K814">
        <v>8642438383</v>
      </c>
      <c r="L814" s="24" t="s">
        <v>2104</v>
      </c>
      <c r="M814" t="s">
        <v>21</v>
      </c>
      <c r="N814" t="str">
        <f>VLOOKUP(درخواست[[#This Row],[کدکتاب]],کتاب[#All],4,FALSE)</f>
        <v>سایر</v>
      </c>
      <c r="O814">
        <f>VLOOKUP(درخواست[[#This Row],[کدکتاب]],کتاب[#All],3,FALSE)</f>
        <v>900000</v>
      </c>
      <c r="P814">
        <f>IF(درخواست[[#This Row],[ناشر]]="هاجر",VLOOKUP(درخواست[[#This Row],[استان]],تخفیف[#All],3,FALSE),VLOOKUP(درخواست[[#This Row],[استان]],تخفیف[#All],4,FALSE))</f>
        <v>0.25</v>
      </c>
      <c r="Q814">
        <f>درخواست[[#This Row],[پشت جلد]]*(1-درخواست[[#This Row],[تخفیف]])</f>
        <v>675000</v>
      </c>
      <c r="R814">
        <v>30</v>
      </c>
    </row>
    <row r="815" spans="1:18" x14ac:dyDescent="0.25">
      <c r="A815" s="24" t="s">
        <v>1355</v>
      </c>
      <c r="B815" t="s">
        <v>274</v>
      </c>
      <c r="C815">
        <v>3250801138</v>
      </c>
      <c r="D815" s="21" t="str">
        <f>MID(درخواست[[#This Row],[کدمدرسه]],1,1)</f>
        <v>3</v>
      </c>
      <c r="E815" t="s">
        <v>275</v>
      </c>
      <c r="F815" t="s">
        <v>276</v>
      </c>
      <c r="G815" t="s">
        <v>277</v>
      </c>
      <c r="H815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15" t="s">
        <v>278</v>
      </c>
      <c r="J815">
        <v>9128553386</v>
      </c>
      <c r="K815">
        <v>8642438383</v>
      </c>
      <c r="L815" s="24" t="s">
        <v>2105</v>
      </c>
      <c r="M815" t="s">
        <v>22</v>
      </c>
      <c r="N815" t="str">
        <f>VLOOKUP(درخواست[[#This Row],[کدکتاب]],کتاب[#All],4,FALSE)</f>
        <v>سایر</v>
      </c>
      <c r="O815">
        <f>VLOOKUP(درخواست[[#This Row],[کدکتاب]],کتاب[#All],3,FALSE)</f>
        <v>400000</v>
      </c>
      <c r="P815">
        <f>IF(درخواست[[#This Row],[ناشر]]="هاجر",VLOOKUP(درخواست[[#This Row],[استان]],تخفیف[#All],3,FALSE),VLOOKUP(درخواست[[#This Row],[استان]],تخفیف[#All],4,FALSE))</f>
        <v>0.25</v>
      </c>
      <c r="Q815">
        <f>درخواست[[#This Row],[پشت جلد]]*(1-درخواست[[#This Row],[تخفیف]])</f>
        <v>300000</v>
      </c>
      <c r="R815">
        <v>11</v>
      </c>
    </row>
    <row r="816" spans="1:18" x14ac:dyDescent="0.25">
      <c r="A816" s="24" t="s">
        <v>1356</v>
      </c>
      <c r="B816" t="s">
        <v>274</v>
      </c>
      <c r="C816">
        <v>3250801138</v>
      </c>
      <c r="D816" s="21" t="str">
        <f>MID(درخواست[[#This Row],[کدمدرسه]],1,1)</f>
        <v>3</v>
      </c>
      <c r="E816" t="s">
        <v>275</v>
      </c>
      <c r="F816" t="s">
        <v>276</v>
      </c>
      <c r="G816" t="s">
        <v>277</v>
      </c>
      <c r="H816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16" t="s">
        <v>278</v>
      </c>
      <c r="J816">
        <v>9128553386</v>
      </c>
      <c r="K816">
        <v>8642438383</v>
      </c>
      <c r="L816" s="24" t="s">
        <v>2112</v>
      </c>
      <c r="M816" t="s">
        <v>29</v>
      </c>
      <c r="N816" t="str">
        <f>VLOOKUP(درخواست[[#This Row],[کدکتاب]],کتاب[#All],4,FALSE)</f>
        <v>سایر</v>
      </c>
      <c r="O816">
        <f>VLOOKUP(درخواست[[#This Row],[کدکتاب]],کتاب[#All],3,FALSE)</f>
        <v>60000</v>
      </c>
      <c r="P816">
        <f>IF(درخواست[[#This Row],[ناشر]]="هاجر",VLOOKUP(درخواست[[#This Row],[استان]],تخفیف[#All],3,FALSE),VLOOKUP(درخواست[[#This Row],[استان]],تخفیف[#All],4,FALSE))</f>
        <v>0.25</v>
      </c>
      <c r="Q816">
        <f>درخواست[[#This Row],[پشت جلد]]*(1-درخواست[[#This Row],[تخفیف]])</f>
        <v>45000</v>
      </c>
      <c r="R816">
        <v>20</v>
      </c>
    </row>
    <row r="817" spans="1:18" x14ac:dyDescent="0.25">
      <c r="A817" s="24" t="s">
        <v>1357</v>
      </c>
      <c r="B817" t="s">
        <v>274</v>
      </c>
      <c r="C817">
        <v>3250801138</v>
      </c>
      <c r="D817" s="21" t="str">
        <f>MID(درخواست[[#This Row],[کدمدرسه]],1,1)</f>
        <v>3</v>
      </c>
      <c r="E817" t="s">
        <v>275</v>
      </c>
      <c r="F817" t="s">
        <v>276</v>
      </c>
      <c r="G817" t="s">
        <v>277</v>
      </c>
      <c r="H817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17" t="s">
        <v>278</v>
      </c>
      <c r="J817">
        <v>9128553386</v>
      </c>
      <c r="K817">
        <v>8642438383</v>
      </c>
      <c r="L817" s="24" t="s">
        <v>2113</v>
      </c>
      <c r="M817" t="s">
        <v>30</v>
      </c>
      <c r="N817" t="str">
        <f>VLOOKUP(درخواست[[#This Row],[کدکتاب]],کتاب[#All],4,FALSE)</f>
        <v>سایر</v>
      </c>
      <c r="O817">
        <f>VLOOKUP(درخواست[[#This Row],[کدکتاب]],کتاب[#All],3,FALSE)</f>
        <v>350000</v>
      </c>
      <c r="P817">
        <f>IF(درخواست[[#This Row],[ناشر]]="هاجر",VLOOKUP(درخواست[[#This Row],[استان]],تخفیف[#All],3,FALSE),VLOOKUP(درخواست[[#This Row],[استان]],تخفیف[#All],4,FALSE))</f>
        <v>0.25</v>
      </c>
      <c r="Q817">
        <f>درخواست[[#This Row],[پشت جلد]]*(1-درخواست[[#This Row],[تخفیف]])</f>
        <v>262500</v>
      </c>
      <c r="R817">
        <v>20</v>
      </c>
    </row>
    <row r="818" spans="1:18" x14ac:dyDescent="0.25">
      <c r="A818" s="24" t="s">
        <v>1358</v>
      </c>
      <c r="B818" t="s">
        <v>274</v>
      </c>
      <c r="C818">
        <v>3250801138</v>
      </c>
      <c r="D818" s="21" t="str">
        <f>MID(درخواست[[#This Row],[کدمدرسه]],1,1)</f>
        <v>3</v>
      </c>
      <c r="E818" t="s">
        <v>275</v>
      </c>
      <c r="F818" t="s">
        <v>276</v>
      </c>
      <c r="G818" t="s">
        <v>277</v>
      </c>
      <c r="H818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18" t="s">
        <v>278</v>
      </c>
      <c r="J818">
        <v>9128553386</v>
      </c>
      <c r="K818">
        <v>8642438383</v>
      </c>
      <c r="L818" s="24" t="s">
        <v>2135</v>
      </c>
      <c r="M818" t="s">
        <v>54</v>
      </c>
      <c r="N818" t="str">
        <f>VLOOKUP(درخواست[[#This Row],[کدکتاب]],کتاب[#All],4,FALSE)</f>
        <v>سایر</v>
      </c>
      <c r="O818">
        <f>VLOOKUP(درخواست[[#This Row],[کدکتاب]],کتاب[#All],3,FALSE)</f>
        <v>600000</v>
      </c>
      <c r="P818">
        <f>IF(درخواست[[#This Row],[ناشر]]="هاجر",VLOOKUP(درخواست[[#This Row],[استان]],تخفیف[#All],3,FALSE),VLOOKUP(درخواست[[#This Row],[استان]],تخفیف[#All],4,FALSE))</f>
        <v>0.25</v>
      </c>
      <c r="Q818">
        <f>درخواست[[#This Row],[پشت جلد]]*(1-درخواست[[#This Row],[تخفیف]])</f>
        <v>450000</v>
      </c>
      <c r="R818">
        <v>8</v>
      </c>
    </row>
    <row r="819" spans="1:18" x14ac:dyDescent="0.25">
      <c r="A819" s="24" t="s">
        <v>1359</v>
      </c>
      <c r="B819" t="s">
        <v>274</v>
      </c>
      <c r="C819">
        <v>3250801138</v>
      </c>
      <c r="D819" s="21" t="str">
        <f>MID(درخواست[[#This Row],[کدمدرسه]],1,1)</f>
        <v>3</v>
      </c>
      <c r="E819" t="s">
        <v>275</v>
      </c>
      <c r="F819" t="s">
        <v>276</v>
      </c>
      <c r="G819" t="s">
        <v>277</v>
      </c>
      <c r="H819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19" t="s">
        <v>278</v>
      </c>
      <c r="J819">
        <v>9128553386</v>
      </c>
      <c r="K819">
        <v>8642438383</v>
      </c>
      <c r="L819" s="24" t="s">
        <v>2149</v>
      </c>
      <c r="M819" t="s">
        <v>70</v>
      </c>
      <c r="N819" t="str">
        <f>VLOOKUP(درخواست[[#This Row],[کدکتاب]],کتاب[#All],4,FALSE)</f>
        <v>سایر</v>
      </c>
      <c r="O819">
        <f>VLOOKUP(درخواست[[#This Row],[کدکتاب]],کتاب[#All],3,FALSE)</f>
        <v>340000</v>
      </c>
      <c r="P819">
        <f>IF(درخواست[[#This Row],[ناشر]]="هاجر",VLOOKUP(درخواست[[#This Row],[استان]],تخفیف[#All],3,FALSE),VLOOKUP(درخواست[[#This Row],[استان]],تخفیف[#All],4,FALSE))</f>
        <v>0.25</v>
      </c>
      <c r="Q819">
        <f>درخواست[[#This Row],[پشت جلد]]*(1-درخواست[[#This Row],[تخفیف]])</f>
        <v>255000</v>
      </c>
      <c r="R819">
        <v>11</v>
      </c>
    </row>
    <row r="820" spans="1:18" x14ac:dyDescent="0.25">
      <c r="A820" s="24" t="s">
        <v>1360</v>
      </c>
      <c r="B820" t="s">
        <v>274</v>
      </c>
      <c r="C820">
        <v>3250801138</v>
      </c>
      <c r="D820" s="21" t="str">
        <f>MID(درخواست[[#This Row],[کدمدرسه]],1,1)</f>
        <v>3</v>
      </c>
      <c r="E820" t="s">
        <v>275</v>
      </c>
      <c r="F820" t="s">
        <v>276</v>
      </c>
      <c r="G820" t="s">
        <v>277</v>
      </c>
      <c r="H820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20" t="s">
        <v>278</v>
      </c>
      <c r="J820">
        <v>9128553386</v>
      </c>
      <c r="K820">
        <v>8642438383</v>
      </c>
      <c r="L820" s="24" t="s">
        <v>2156</v>
      </c>
      <c r="M820" t="s">
        <v>75</v>
      </c>
      <c r="N820" t="str">
        <f>VLOOKUP(درخواست[[#This Row],[کدکتاب]],کتاب[#All],4,FALSE)</f>
        <v>هاجر</v>
      </c>
      <c r="O820">
        <f>VLOOKUP(درخواست[[#This Row],[کدکتاب]],کتاب[#All],3,FALSE)</f>
        <v>500000</v>
      </c>
      <c r="P820">
        <f>IF(درخواست[[#This Row],[ناشر]]="هاجر",VLOOKUP(درخواست[[#This Row],[استان]],تخفیف[#All],3,FALSE),VLOOKUP(درخواست[[#This Row],[استان]],تخفیف[#All],4,FALSE))</f>
        <v>0.37</v>
      </c>
      <c r="Q820">
        <f>درخواست[[#This Row],[پشت جلد]]*(1-درخواست[[#This Row],[تخفیف]])</f>
        <v>315000</v>
      </c>
      <c r="R820">
        <v>25</v>
      </c>
    </row>
    <row r="821" spans="1:18" x14ac:dyDescent="0.25">
      <c r="A821" s="24" t="s">
        <v>1361</v>
      </c>
      <c r="B821" t="s">
        <v>274</v>
      </c>
      <c r="C821">
        <v>3250801138</v>
      </c>
      <c r="D821" s="21" t="str">
        <f>MID(درخواست[[#This Row],[کدمدرسه]],1,1)</f>
        <v>3</v>
      </c>
      <c r="E821" t="s">
        <v>275</v>
      </c>
      <c r="F821" t="s">
        <v>276</v>
      </c>
      <c r="G821" t="s">
        <v>277</v>
      </c>
      <c r="H821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21" t="s">
        <v>278</v>
      </c>
      <c r="J821">
        <v>9128553386</v>
      </c>
      <c r="K821">
        <v>8642438383</v>
      </c>
      <c r="L821" s="24" t="s">
        <v>2159</v>
      </c>
      <c r="M821" t="s">
        <v>78</v>
      </c>
      <c r="N821" t="str">
        <f>VLOOKUP(درخواست[[#This Row],[کدکتاب]],کتاب[#All],4,FALSE)</f>
        <v>هاجر</v>
      </c>
      <c r="O821">
        <f>VLOOKUP(درخواست[[#This Row],[کدکتاب]],کتاب[#All],3,FALSE)</f>
        <v>490000</v>
      </c>
      <c r="P821">
        <f>IF(درخواست[[#This Row],[ناشر]]="هاجر",VLOOKUP(درخواست[[#This Row],[استان]],تخفیف[#All],3,FALSE),VLOOKUP(درخواست[[#This Row],[استان]],تخفیف[#All],4,FALSE))</f>
        <v>0.37</v>
      </c>
      <c r="Q821">
        <f>درخواست[[#This Row],[پشت جلد]]*(1-درخواست[[#This Row],[تخفیف]])</f>
        <v>308700</v>
      </c>
      <c r="R821">
        <v>35</v>
      </c>
    </row>
    <row r="822" spans="1:18" x14ac:dyDescent="0.25">
      <c r="A822" s="24" t="s">
        <v>1362</v>
      </c>
      <c r="B822" t="s">
        <v>274</v>
      </c>
      <c r="C822">
        <v>3250801138</v>
      </c>
      <c r="D822" s="21" t="str">
        <f>MID(درخواست[[#This Row],[کدمدرسه]],1,1)</f>
        <v>3</v>
      </c>
      <c r="E822" t="s">
        <v>275</v>
      </c>
      <c r="F822" t="s">
        <v>276</v>
      </c>
      <c r="G822" t="s">
        <v>277</v>
      </c>
      <c r="H822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22" t="s">
        <v>278</v>
      </c>
      <c r="J822">
        <v>9128553386</v>
      </c>
      <c r="K822">
        <v>8642438383</v>
      </c>
      <c r="L822" s="24" t="s">
        <v>2165</v>
      </c>
      <c r="M822" t="s">
        <v>81</v>
      </c>
      <c r="N822" t="str">
        <f>VLOOKUP(درخواست[[#This Row],[کدکتاب]],کتاب[#All],4,FALSE)</f>
        <v>سایر</v>
      </c>
      <c r="O822">
        <f>VLOOKUP(درخواست[[#This Row],[کدکتاب]],کتاب[#All],3,FALSE)</f>
        <v>235000</v>
      </c>
      <c r="P822">
        <f>IF(درخواست[[#This Row],[ناشر]]="هاجر",VLOOKUP(درخواست[[#This Row],[استان]],تخفیف[#All],3,FALSE),VLOOKUP(درخواست[[#This Row],[استان]],تخفیف[#All],4,FALSE))</f>
        <v>0.25</v>
      </c>
      <c r="Q822">
        <f>درخواست[[#This Row],[پشت جلد]]*(1-درخواست[[#This Row],[تخفیف]])</f>
        <v>176250</v>
      </c>
      <c r="R822">
        <v>33</v>
      </c>
    </row>
    <row r="823" spans="1:18" x14ac:dyDescent="0.25">
      <c r="A823" s="24" t="s">
        <v>1363</v>
      </c>
      <c r="B823" t="s">
        <v>274</v>
      </c>
      <c r="C823">
        <v>3250801138</v>
      </c>
      <c r="D823" s="21" t="str">
        <f>MID(درخواست[[#This Row],[کدمدرسه]],1,1)</f>
        <v>3</v>
      </c>
      <c r="E823" t="s">
        <v>275</v>
      </c>
      <c r="F823" t="s">
        <v>276</v>
      </c>
      <c r="G823" t="s">
        <v>277</v>
      </c>
      <c r="H823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23" t="s">
        <v>278</v>
      </c>
      <c r="J823">
        <v>9128553386</v>
      </c>
      <c r="K823">
        <v>8642438383</v>
      </c>
      <c r="L823" s="24" t="s">
        <v>2166</v>
      </c>
      <c r="M823" t="s">
        <v>82</v>
      </c>
      <c r="N823" t="str">
        <f>VLOOKUP(درخواست[[#This Row],[کدکتاب]],کتاب[#All],4,FALSE)</f>
        <v>سایر</v>
      </c>
      <c r="O823">
        <f>VLOOKUP(درخواست[[#This Row],[کدکتاب]],کتاب[#All],3,FALSE)</f>
        <v>160000</v>
      </c>
      <c r="P823">
        <f>IF(درخواست[[#This Row],[ناشر]]="هاجر",VLOOKUP(درخواست[[#This Row],[استان]],تخفیف[#All],3,FALSE),VLOOKUP(درخواست[[#This Row],[استان]],تخفیف[#All],4,FALSE))</f>
        <v>0.25</v>
      </c>
      <c r="Q823">
        <f>درخواست[[#This Row],[پشت جلد]]*(1-درخواست[[#This Row],[تخفیف]])</f>
        <v>120000</v>
      </c>
      <c r="R823">
        <v>20</v>
      </c>
    </row>
    <row r="824" spans="1:18" x14ac:dyDescent="0.25">
      <c r="A824" s="24" t="s">
        <v>1364</v>
      </c>
      <c r="B824" t="s">
        <v>274</v>
      </c>
      <c r="C824">
        <v>3250801138</v>
      </c>
      <c r="D824" s="21" t="str">
        <f>MID(درخواست[[#This Row],[کدمدرسه]],1,1)</f>
        <v>3</v>
      </c>
      <c r="E824" t="s">
        <v>275</v>
      </c>
      <c r="F824" t="s">
        <v>276</v>
      </c>
      <c r="G824" t="s">
        <v>277</v>
      </c>
      <c r="H824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24" t="s">
        <v>278</v>
      </c>
      <c r="J824">
        <v>9128553386</v>
      </c>
      <c r="K824">
        <v>8642438383</v>
      </c>
      <c r="L824" s="24" t="s">
        <v>2173</v>
      </c>
      <c r="M824" t="s">
        <v>90</v>
      </c>
      <c r="N824" t="str">
        <f>VLOOKUP(درخواست[[#This Row],[کدکتاب]],کتاب[#All],4,FALSE)</f>
        <v>سایر</v>
      </c>
      <c r="O824">
        <f>VLOOKUP(درخواست[[#This Row],[کدکتاب]],کتاب[#All],3,FALSE)</f>
        <v>150000</v>
      </c>
      <c r="P824">
        <f>IF(درخواست[[#This Row],[ناشر]]="هاجر",VLOOKUP(درخواست[[#This Row],[استان]],تخفیف[#All],3,FALSE),VLOOKUP(درخواست[[#This Row],[استان]],تخفیف[#All],4,FALSE))</f>
        <v>0.25</v>
      </c>
      <c r="Q824">
        <f>درخواست[[#This Row],[پشت جلد]]*(1-درخواست[[#This Row],[تخفیف]])</f>
        <v>112500</v>
      </c>
      <c r="R824">
        <v>15</v>
      </c>
    </row>
    <row r="825" spans="1:18" x14ac:dyDescent="0.25">
      <c r="A825" s="24" t="s">
        <v>1365</v>
      </c>
      <c r="B825" t="s">
        <v>274</v>
      </c>
      <c r="C825">
        <v>3250801138</v>
      </c>
      <c r="D825" s="21" t="str">
        <f>MID(درخواست[[#This Row],[کدمدرسه]],1,1)</f>
        <v>3</v>
      </c>
      <c r="E825" t="s">
        <v>275</v>
      </c>
      <c r="F825" t="s">
        <v>276</v>
      </c>
      <c r="G825" t="s">
        <v>277</v>
      </c>
      <c r="H825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25" t="s">
        <v>278</v>
      </c>
      <c r="J825">
        <v>9128553386</v>
      </c>
      <c r="K825">
        <v>8642438383</v>
      </c>
      <c r="L825" s="24" t="s">
        <v>2179</v>
      </c>
      <c r="M825" t="s">
        <v>97</v>
      </c>
      <c r="N825" t="str">
        <f>VLOOKUP(درخواست[[#This Row],[کدکتاب]],کتاب[#All],4,FALSE)</f>
        <v>هاجر</v>
      </c>
      <c r="O825">
        <f>VLOOKUP(درخواست[[#This Row],[کدکتاب]],کتاب[#All],3,FALSE)</f>
        <v>420000</v>
      </c>
      <c r="P825">
        <f>IF(درخواست[[#This Row],[ناشر]]="هاجر",VLOOKUP(درخواست[[#This Row],[استان]],تخفیف[#All],3,FALSE),VLOOKUP(درخواست[[#This Row],[استان]],تخفیف[#All],4,FALSE))</f>
        <v>0.37</v>
      </c>
      <c r="Q825">
        <f>درخواست[[#This Row],[پشت جلد]]*(1-درخواست[[#This Row],[تخفیف]])</f>
        <v>264600</v>
      </c>
      <c r="R825">
        <v>6</v>
      </c>
    </row>
    <row r="826" spans="1:18" x14ac:dyDescent="0.25">
      <c r="A826" s="24" t="s">
        <v>1366</v>
      </c>
      <c r="B826" t="s">
        <v>274</v>
      </c>
      <c r="C826">
        <v>3250801138</v>
      </c>
      <c r="D826" s="21" t="str">
        <f>MID(درخواست[[#This Row],[کدمدرسه]],1,1)</f>
        <v>3</v>
      </c>
      <c r="E826" t="s">
        <v>275</v>
      </c>
      <c r="F826" t="s">
        <v>276</v>
      </c>
      <c r="G826" t="s">
        <v>277</v>
      </c>
      <c r="H826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26" t="s">
        <v>278</v>
      </c>
      <c r="J826">
        <v>9128553386</v>
      </c>
      <c r="K826">
        <v>8642438383</v>
      </c>
      <c r="L826" s="24" t="s">
        <v>2186</v>
      </c>
      <c r="M826" t="s">
        <v>104</v>
      </c>
      <c r="N826" t="str">
        <f>VLOOKUP(درخواست[[#This Row],[کدکتاب]],کتاب[#All],4,FALSE)</f>
        <v>سایر</v>
      </c>
      <c r="O826">
        <f>VLOOKUP(درخواست[[#This Row],[کدکتاب]],کتاب[#All],3,FALSE)</f>
        <v>500000</v>
      </c>
      <c r="P826">
        <f>IF(درخواست[[#This Row],[ناشر]]="هاجر",VLOOKUP(درخواست[[#This Row],[استان]],تخفیف[#All],3,FALSE),VLOOKUP(درخواست[[#This Row],[استان]],تخفیف[#All],4,FALSE))</f>
        <v>0.25</v>
      </c>
      <c r="Q826">
        <f>درخواست[[#This Row],[پشت جلد]]*(1-درخواست[[#This Row],[تخفیف]])</f>
        <v>375000</v>
      </c>
      <c r="R826">
        <v>8</v>
      </c>
    </row>
    <row r="827" spans="1:18" x14ac:dyDescent="0.25">
      <c r="A827" s="24" t="s">
        <v>1367</v>
      </c>
      <c r="B827" t="s">
        <v>274</v>
      </c>
      <c r="C827">
        <v>3250801138</v>
      </c>
      <c r="D827" s="21" t="str">
        <f>MID(درخواست[[#This Row],[کدمدرسه]],1,1)</f>
        <v>3</v>
      </c>
      <c r="E827" t="s">
        <v>275</v>
      </c>
      <c r="F827" t="s">
        <v>276</v>
      </c>
      <c r="G827" t="s">
        <v>277</v>
      </c>
      <c r="H827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27" t="s">
        <v>278</v>
      </c>
      <c r="J827">
        <v>9128553386</v>
      </c>
      <c r="K827">
        <v>8642438383</v>
      </c>
      <c r="L827" s="24" t="s">
        <v>2193</v>
      </c>
      <c r="M827" t="s">
        <v>111</v>
      </c>
      <c r="N827" t="str">
        <f>VLOOKUP(درخواست[[#This Row],[کدکتاب]],کتاب[#All],4,FALSE)</f>
        <v>سایر</v>
      </c>
      <c r="O827">
        <f>VLOOKUP(درخواست[[#This Row],[کدکتاب]],کتاب[#All],3,FALSE)</f>
        <v>880000</v>
      </c>
      <c r="P827">
        <f>IF(درخواست[[#This Row],[ناشر]]="هاجر",VLOOKUP(درخواست[[#This Row],[استان]],تخفیف[#All],3,FALSE),VLOOKUP(درخواست[[#This Row],[استان]],تخفیف[#All],4,FALSE))</f>
        <v>0.25</v>
      </c>
      <c r="Q827">
        <f>درخواست[[#This Row],[پشت جلد]]*(1-درخواست[[#This Row],[تخفیف]])</f>
        <v>660000</v>
      </c>
      <c r="R827">
        <v>6</v>
      </c>
    </row>
    <row r="828" spans="1:18" x14ac:dyDescent="0.25">
      <c r="A828" s="24" t="s">
        <v>1368</v>
      </c>
      <c r="B828" t="s">
        <v>274</v>
      </c>
      <c r="C828">
        <v>3250801138</v>
      </c>
      <c r="D828" s="21" t="str">
        <f>MID(درخواست[[#This Row],[کدمدرسه]],1,1)</f>
        <v>3</v>
      </c>
      <c r="E828" t="s">
        <v>275</v>
      </c>
      <c r="F828" t="s">
        <v>276</v>
      </c>
      <c r="G828" t="s">
        <v>277</v>
      </c>
      <c r="H828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28" t="s">
        <v>278</v>
      </c>
      <c r="J828">
        <v>9128553386</v>
      </c>
      <c r="K828">
        <v>8642438383</v>
      </c>
      <c r="L828" s="24" t="s">
        <v>2194</v>
      </c>
      <c r="M828" t="s">
        <v>114</v>
      </c>
      <c r="N828" t="str">
        <f>VLOOKUP(درخواست[[#This Row],[کدکتاب]],کتاب[#All],4,FALSE)</f>
        <v>هاجر</v>
      </c>
      <c r="O828">
        <f>VLOOKUP(درخواست[[#This Row],[کدکتاب]],کتاب[#All],3,FALSE)</f>
        <v>270000</v>
      </c>
      <c r="P828">
        <f>IF(درخواست[[#This Row],[ناشر]]="هاجر",VLOOKUP(درخواست[[#This Row],[استان]],تخفیف[#All],3,FALSE),VLOOKUP(درخواست[[#This Row],[استان]],تخفیف[#All],4,FALSE))</f>
        <v>0.37</v>
      </c>
      <c r="Q828">
        <f>درخواست[[#This Row],[پشت جلد]]*(1-درخواست[[#This Row],[تخفیف]])</f>
        <v>170100</v>
      </c>
      <c r="R828">
        <v>20</v>
      </c>
    </row>
    <row r="829" spans="1:18" x14ac:dyDescent="0.25">
      <c r="A829" s="24" t="s">
        <v>1369</v>
      </c>
      <c r="B829" t="s">
        <v>274</v>
      </c>
      <c r="C829">
        <v>3250801138</v>
      </c>
      <c r="D829" s="21" t="str">
        <f>MID(درخواست[[#This Row],[کدمدرسه]],1,1)</f>
        <v>3</v>
      </c>
      <c r="E829" t="s">
        <v>275</v>
      </c>
      <c r="F829" t="s">
        <v>276</v>
      </c>
      <c r="G829" t="s">
        <v>277</v>
      </c>
      <c r="H829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29" t="s">
        <v>278</v>
      </c>
      <c r="J829">
        <v>9128553386</v>
      </c>
      <c r="K829">
        <v>8642438383</v>
      </c>
      <c r="L829" s="24" t="s">
        <v>2196</v>
      </c>
      <c r="M829" t="s">
        <v>116</v>
      </c>
      <c r="N829" t="str">
        <f>VLOOKUP(درخواست[[#This Row],[کدکتاب]],کتاب[#All],4,FALSE)</f>
        <v>سایر</v>
      </c>
      <c r="O829">
        <f>VLOOKUP(درخواست[[#This Row],[کدکتاب]],کتاب[#All],3,FALSE)</f>
        <v>290000</v>
      </c>
      <c r="P829">
        <f>IF(درخواست[[#This Row],[ناشر]]="هاجر",VLOOKUP(درخواست[[#This Row],[استان]],تخفیف[#All],3,FALSE),VLOOKUP(درخواست[[#This Row],[استان]],تخفیف[#All],4,FALSE))</f>
        <v>0.25</v>
      </c>
      <c r="Q829">
        <f>درخواست[[#This Row],[پشت جلد]]*(1-درخواست[[#This Row],[تخفیف]])</f>
        <v>217500</v>
      </c>
      <c r="R829">
        <v>13</v>
      </c>
    </row>
    <row r="830" spans="1:18" x14ac:dyDescent="0.25">
      <c r="A830" s="24" t="s">
        <v>1370</v>
      </c>
      <c r="B830" t="s">
        <v>274</v>
      </c>
      <c r="C830">
        <v>3250801138</v>
      </c>
      <c r="D830" s="21" t="str">
        <f>MID(درخواست[[#This Row],[کدمدرسه]],1,1)</f>
        <v>3</v>
      </c>
      <c r="E830" t="s">
        <v>275</v>
      </c>
      <c r="F830" t="s">
        <v>276</v>
      </c>
      <c r="G830" t="s">
        <v>277</v>
      </c>
      <c r="H830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30" t="s">
        <v>278</v>
      </c>
      <c r="J830">
        <v>9128553386</v>
      </c>
      <c r="K830">
        <v>8642438383</v>
      </c>
      <c r="L830" s="24" t="s">
        <v>2197</v>
      </c>
      <c r="M830" t="s">
        <v>117</v>
      </c>
      <c r="N830" t="str">
        <f>VLOOKUP(درخواست[[#This Row],[کدکتاب]],کتاب[#All],4,FALSE)</f>
        <v>سایر</v>
      </c>
      <c r="O830">
        <f>VLOOKUP(درخواست[[#This Row],[کدکتاب]],کتاب[#All],3,FALSE)</f>
        <v>1220000</v>
      </c>
      <c r="P830">
        <f>IF(درخواست[[#This Row],[ناشر]]="هاجر",VLOOKUP(درخواست[[#This Row],[استان]],تخفیف[#All],3,FALSE),VLOOKUP(درخواست[[#This Row],[استان]],تخفیف[#All],4,FALSE))</f>
        <v>0.25</v>
      </c>
      <c r="Q830">
        <f>درخواست[[#This Row],[پشت جلد]]*(1-درخواست[[#This Row],[تخفیف]])</f>
        <v>915000</v>
      </c>
      <c r="R830">
        <v>20</v>
      </c>
    </row>
    <row r="831" spans="1:18" x14ac:dyDescent="0.25">
      <c r="A831" s="24" t="s">
        <v>1371</v>
      </c>
      <c r="B831" t="s">
        <v>274</v>
      </c>
      <c r="C831">
        <v>3250801138</v>
      </c>
      <c r="D831" s="21" t="str">
        <f>MID(درخواست[[#This Row],[کدمدرسه]],1,1)</f>
        <v>3</v>
      </c>
      <c r="E831" t="s">
        <v>275</v>
      </c>
      <c r="F831" t="s">
        <v>276</v>
      </c>
      <c r="G831" t="s">
        <v>277</v>
      </c>
      <c r="H831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31" t="s">
        <v>278</v>
      </c>
      <c r="J831">
        <v>9128553386</v>
      </c>
      <c r="K831">
        <v>8642438383</v>
      </c>
      <c r="L831" s="24" t="s">
        <v>2202</v>
      </c>
      <c r="M831" t="s">
        <v>122</v>
      </c>
      <c r="N831" t="str">
        <f>VLOOKUP(درخواست[[#This Row],[کدکتاب]],کتاب[#All],4,FALSE)</f>
        <v>سایر</v>
      </c>
      <c r="O831">
        <f>VLOOKUP(درخواست[[#This Row],[کدکتاب]],کتاب[#All],3,FALSE)</f>
        <v>170000</v>
      </c>
      <c r="P831">
        <f>IF(درخواست[[#This Row],[ناشر]]="هاجر",VLOOKUP(درخواست[[#This Row],[استان]],تخفیف[#All],3,FALSE),VLOOKUP(درخواست[[#This Row],[استان]],تخفیف[#All],4,FALSE))</f>
        <v>0.25</v>
      </c>
      <c r="Q831">
        <f>درخواست[[#This Row],[پشت جلد]]*(1-درخواست[[#This Row],[تخفیف]])</f>
        <v>127500</v>
      </c>
      <c r="R831">
        <v>6</v>
      </c>
    </row>
    <row r="832" spans="1:18" x14ac:dyDescent="0.25">
      <c r="A832" s="24" t="s">
        <v>1372</v>
      </c>
      <c r="B832" t="s">
        <v>274</v>
      </c>
      <c r="C832">
        <v>3250801138</v>
      </c>
      <c r="D832" s="21" t="str">
        <f>MID(درخواست[[#This Row],[کدمدرسه]],1,1)</f>
        <v>3</v>
      </c>
      <c r="E832" t="s">
        <v>275</v>
      </c>
      <c r="F832" t="s">
        <v>276</v>
      </c>
      <c r="G832" t="s">
        <v>277</v>
      </c>
      <c r="H832" t="str">
        <f>درخواست[[#This Row],[استان]]&amp;"/"&amp;درخواست[[#This Row],[شهر]]&amp;"/"&amp;درخواست[[#This Row],[مدرسه]]</f>
        <v>مرکزی/ساوه/ ریحانه الرسول(علیهاالسلام)- سطح3</v>
      </c>
      <c r="I832" t="s">
        <v>278</v>
      </c>
      <c r="J832">
        <v>9128553386</v>
      </c>
      <c r="K832">
        <v>8642438383</v>
      </c>
      <c r="L832" s="24" t="s">
        <v>2203</v>
      </c>
      <c r="M832" t="s">
        <v>123</v>
      </c>
      <c r="N832" t="str">
        <f>VLOOKUP(درخواست[[#This Row],[کدکتاب]],کتاب[#All],4,FALSE)</f>
        <v>هاجر</v>
      </c>
      <c r="O832">
        <f>VLOOKUP(درخواست[[#This Row],[کدکتاب]],کتاب[#All],3,FALSE)</f>
        <v>360000</v>
      </c>
      <c r="P832">
        <f>IF(درخواست[[#This Row],[ناشر]]="هاجر",VLOOKUP(درخواست[[#This Row],[استان]],تخفیف[#All],3,FALSE),VLOOKUP(درخواست[[#This Row],[استان]],تخفیف[#All],4,FALSE))</f>
        <v>0.37</v>
      </c>
      <c r="Q832">
        <f>درخواست[[#This Row],[پشت جلد]]*(1-درخواست[[#This Row],[تخفیف]])</f>
        <v>226800</v>
      </c>
      <c r="R832">
        <v>20</v>
      </c>
    </row>
    <row r="833" spans="1:18" x14ac:dyDescent="0.25">
      <c r="A833" s="24" t="s">
        <v>1373</v>
      </c>
      <c r="B833" t="s">
        <v>279</v>
      </c>
      <c r="C833">
        <v>3281004180</v>
      </c>
      <c r="D833" s="21" t="str">
        <f>MID(درخواست[[#This Row],[کدمدرسه]],1,1)</f>
        <v>3</v>
      </c>
      <c r="E833" t="s">
        <v>280</v>
      </c>
      <c r="F833" t="s">
        <v>280</v>
      </c>
      <c r="G833" t="s">
        <v>281</v>
      </c>
      <c r="H83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33" t="s">
        <v>282</v>
      </c>
      <c r="J833">
        <v>9134514710</v>
      </c>
      <c r="K833">
        <v>3535280021</v>
      </c>
      <c r="L833" s="24" t="s">
        <v>2209</v>
      </c>
      <c r="M833" t="s">
        <v>16</v>
      </c>
      <c r="N833" t="str">
        <f>VLOOKUP(درخواست[[#This Row],[کدکتاب]],کتاب[#All],4,FALSE)</f>
        <v>سایر</v>
      </c>
      <c r="O833">
        <f>VLOOKUP(درخواست[[#This Row],[کدکتاب]],کتاب[#All],3,FALSE)</f>
        <v>790000</v>
      </c>
      <c r="P833">
        <f>IF(درخواست[[#This Row],[ناشر]]="هاجر",VLOOKUP(درخواست[[#This Row],[استان]],تخفیف[#All],3,FALSE),VLOOKUP(درخواست[[#This Row],[استان]],تخفیف[#All],4,FALSE))</f>
        <v>0.25</v>
      </c>
      <c r="Q833">
        <f>درخواست[[#This Row],[پشت جلد]]*(1-درخواست[[#This Row],[تخفیف]])</f>
        <v>592500</v>
      </c>
      <c r="R833">
        <v>0</v>
      </c>
    </row>
    <row r="834" spans="1:18" x14ac:dyDescent="0.25">
      <c r="A834" s="24" t="s">
        <v>1374</v>
      </c>
      <c r="B834" t="s">
        <v>279</v>
      </c>
      <c r="C834">
        <v>3281004180</v>
      </c>
      <c r="D834" s="21" t="str">
        <f>MID(درخواست[[#This Row],[کدمدرسه]],1,1)</f>
        <v>3</v>
      </c>
      <c r="E834" t="s">
        <v>280</v>
      </c>
      <c r="F834" t="s">
        <v>280</v>
      </c>
      <c r="G834" t="s">
        <v>281</v>
      </c>
      <c r="H83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34" t="s">
        <v>282</v>
      </c>
      <c r="J834">
        <v>9134514710</v>
      </c>
      <c r="K834">
        <v>3535280021</v>
      </c>
      <c r="L834" s="24" t="s">
        <v>2100</v>
      </c>
      <c r="M834" t="s">
        <v>17</v>
      </c>
      <c r="N834" t="str">
        <f>VLOOKUP(درخواست[[#This Row],[کدکتاب]],کتاب[#All],4,FALSE)</f>
        <v>هاجر</v>
      </c>
      <c r="O834">
        <f>VLOOKUP(درخواست[[#This Row],[کدکتاب]],کتاب[#All],3,FALSE)</f>
        <v>320000</v>
      </c>
      <c r="P834">
        <f>IF(درخواست[[#This Row],[ناشر]]="هاجر",VLOOKUP(درخواست[[#This Row],[استان]],تخفیف[#All],3,FALSE),VLOOKUP(درخواست[[#This Row],[استان]],تخفیف[#All],4,FALSE))</f>
        <v>0.37</v>
      </c>
      <c r="Q834">
        <f>درخواست[[#This Row],[پشت جلد]]*(1-درخواست[[#This Row],[تخفیف]])</f>
        <v>201600</v>
      </c>
      <c r="R834">
        <v>22</v>
      </c>
    </row>
    <row r="835" spans="1:18" x14ac:dyDescent="0.25">
      <c r="A835" s="24" t="s">
        <v>1375</v>
      </c>
      <c r="B835" t="s">
        <v>279</v>
      </c>
      <c r="C835">
        <v>3281004180</v>
      </c>
      <c r="D835" s="21" t="str">
        <f>MID(درخواست[[#This Row],[کدمدرسه]],1,1)</f>
        <v>3</v>
      </c>
      <c r="E835" t="s">
        <v>280</v>
      </c>
      <c r="F835" t="s">
        <v>280</v>
      </c>
      <c r="G835" t="s">
        <v>281</v>
      </c>
      <c r="H83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35" t="s">
        <v>282</v>
      </c>
      <c r="J835">
        <v>9134514710</v>
      </c>
      <c r="K835">
        <v>3535280021</v>
      </c>
      <c r="L835" s="24" t="s">
        <v>2101</v>
      </c>
      <c r="M835" t="s">
        <v>18</v>
      </c>
      <c r="N835" t="str">
        <f>VLOOKUP(درخواست[[#This Row],[کدکتاب]],کتاب[#All],4,FALSE)</f>
        <v>سایر</v>
      </c>
      <c r="O835">
        <f>VLOOKUP(درخواست[[#This Row],[کدکتاب]],کتاب[#All],3,FALSE)</f>
        <v>180000</v>
      </c>
      <c r="P835">
        <f>IF(درخواست[[#This Row],[ناشر]]="هاجر",VLOOKUP(درخواست[[#This Row],[استان]],تخفیف[#All],3,FALSE),VLOOKUP(درخواست[[#This Row],[استان]],تخفیف[#All],4,FALSE))</f>
        <v>0.25</v>
      </c>
      <c r="Q835">
        <f>درخواست[[#This Row],[پشت جلد]]*(1-درخواست[[#This Row],[تخفیف]])</f>
        <v>135000</v>
      </c>
      <c r="R835">
        <v>22</v>
      </c>
    </row>
    <row r="836" spans="1:18" x14ac:dyDescent="0.25">
      <c r="A836" s="24" t="s">
        <v>1376</v>
      </c>
      <c r="B836" t="s">
        <v>279</v>
      </c>
      <c r="C836">
        <v>3281004180</v>
      </c>
      <c r="D836" s="21" t="str">
        <f>MID(درخواست[[#This Row],[کدمدرسه]],1,1)</f>
        <v>3</v>
      </c>
      <c r="E836" t="s">
        <v>280</v>
      </c>
      <c r="F836" t="s">
        <v>280</v>
      </c>
      <c r="G836" t="s">
        <v>281</v>
      </c>
      <c r="H83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36" t="s">
        <v>282</v>
      </c>
      <c r="J836">
        <v>9134514710</v>
      </c>
      <c r="K836">
        <v>3535280021</v>
      </c>
      <c r="L836" s="24" t="s">
        <v>2102</v>
      </c>
      <c r="M836" t="s">
        <v>19</v>
      </c>
      <c r="N836" t="str">
        <f>VLOOKUP(درخواست[[#This Row],[کدکتاب]],کتاب[#All],4,FALSE)</f>
        <v>سایر</v>
      </c>
      <c r="O836">
        <f>VLOOKUP(درخواست[[#This Row],[کدکتاب]],کتاب[#All],3,FALSE)</f>
        <v>650000</v>
      </c>
      <c r="P836">
        <f>IF(درخواست[[#This Row],[ناشر]]="هاجر",VLOOKUP(درخواست[[#This Row],[استان]],تخفیف[#All],3,FALSE),VLOOKUP(درخواست[[#This Row],[استان]],تخفیف[#All],4,FALSE))</f>
        <v>0.25</v>
      </c>
      <c r="Q836">
        <f>درخواست[[#This Row],[پشت جلد]]*(1-درخواست[[#This Row],[تخفیف]])</f>
        <v>487500</v>
      </c>
      <c r="R836">
        <v>0</v>
      </c>
    </row>
    <row r="837" spans="1:18" x14ac:dyDescent="0.25">
      <c r="A837" s="24" t="s">
        <v>1377</v>
      </c>
      <c r="B837" t="s">
        <v>279</v>
      </c>
      <c r="C837">
        <v>3281004180</v>
      </c>
      <c r="D837" s="21" t="str">
        <f>MID(درخواست[[#This Row],[کدمدرسه]],1,1)</f>
        <v>3</v>
      </c>
      <c r="E837" t="s">
        <v>280</v>
      </c>
      <c r="F837" t="s">
        <v>280</v>
      </c>
      <c r="G837" t="s">
        <v>281</v>
      </c>
      <c r="H83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37" t="s">
        <v>282</v>
      </c>
      <c r="J837">
        <v>9134514710</v>
      </c>
      <c r="K837">
        <v>3535280021</v>
      </c>
      <c r="L837" s="24" t="s">
        <v>2103</v>
      </c>
      <c r="M837" t="s">
        <v>20</v>
      </c>
      <c r="N837" t="str">
        <f>VLOOKUP(درخواست[[#This Row],[کدکتاب]],کتاب[#All],4,FALSE)</f>
        <v>سایر</v>
      </c>
      <c r="O837">
        <f>VLOOKUP(درخواست[[#This Row],[کدکتاب]],کتاب[#All],3,FALSE)</f>
        <v>550000</v>
      </c>
      <c r="P837">
        <f>IF(درخواست[[#This Row],[ناشر]]="هاجر",VLOOKUP(درخواست[[#This Row],[استان]],تخفیف[#All],3,FALSE),VLOOKUP(درخواست[[#This Row],[استان]],تخفیف[#All],4,FALSE))</f>
        <v>0.25</v>
      </c>
      <c r="Q837">
        <f>درخواست[[#This Row],[پشت جلد]]*(1-درخواست[[#This Row],[تخفیف]])</f>
        <v>412500</v>
      </c>
      <c r="R837">
        <v>6</v>
      </c>
    </row>
    <row r="838" spans="1:18" x14ac:dyDescent="0.25">
      <c r="A838" s="24" t="s">
        <v>1378</v>
      </c>
      <c r="B838" t="s">
        <v>279</v>
      </c>
      <c r="C838">
        <v>3281004180</v>
      </c>
      <c r="D838" s="21" t="str">
        <f>MID(درخواست[[#This Row],[کدمدرسه]],1,1)</f>
        <v>3</v>
      </c>
      <c r="E838" t="s">
        <v>280</v>
      </c>
      <c r="F838" t="s">
        <v>280</v>
      </c>
      <c r="G838" t="s">
        <v>281</v>
      </c>
      <c r="H83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38" t="s">
        <v>282</v>
      </c>
      <c r="J838">
        <v>9134514710</v>
      </c>
      <c r="K838">
        <v>3535280021</v>
      </c>
      <c r="L838" s="24" t="s">
        <v>2104</v>
      </c>
      <c r="M838" t="s">
        <v>21</v>
      </c>
      <c r="N838" t="str">
        <f>VLOOKUP(درخواست[[#This Row],[کدکتاب]],کتاب[#All],4,FALSE)</f>
        <v>سایر</v>
      </c>
      <c r="O838">
        <f>VLOOKUP(درخواست[[#This Row],[کدکتاب]],کتاب[#All],3,FALSE)</f>
        <v>900000</v>
      </c>
      <c r="P838">
        <f>IF(درخواست[[#This Row],[ناشر]]="هاجر",VLOOKUP(درخواست[[#This Row],[استان]],تخفیف[#All],3,FALSE),VLOOKUP(درخواست[[#This Row],[استان]],تخفیف[#All],4,FALSE))</f>
        <v>0.25</v>
      </c>
      <c r="Q838">
        <f>درخواست[[#This Row],[پشت جلد]]*(1-درخواست[[#This Row],[تخفیف]])</f>
        <v>675000</v>
      </c>
      <c r="R838">
        <v>37</v>
      </c>
    </row>
    <row r="839" spans="1:18" x14ac:dyDescent="0.25">
      <c r="A839" s="24" t="s">
        <v>1379</v>
      </c>
      <c r="B839" t="s">
        <v>279</v>
      </c>
      <c r="C839">
        <v>3281004180</v>
      </c>
      <c r="D839" s="21" t="str">
        <f>MID(درخواست[[#This Row],[کدمدرسه]],1,1)</f>
        <v>3</v>
      </c>
      <c r="E839" t="s">
        <v>280</v>
      </c>
      <c r="F839" t="s">
        <v>280</v>
      </c>
      <c r="G839" t="s">
        <v>281</v>
      </c>
      <c r="H83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39" t="s">
        <v>282</v>
      </c>
      <c r="J839">
        <v>9134514710</v>
      </c>
      <c r="K839">
        <v>3535280021</v>
      </c>
      <c r="L839" s="24" t="s">
        <v>2105</v>
      </c>
      <c r="M839" t="s">
        <v>22</v>
      </c>
      <c r="N839" t="str">
        <f>VLOOKUP(درخواست[[#This Row],[کدکتاب]],کتاب[#All],4,FALSE)</f>
        <v>سایر</v>
      </c>
      <c r="O839">
        <f>VLOOKUP(درخواست[[#This Row],[کدکتاب]],کتاب[#All],3,FALSE)</f>
        <v>400000</v>
      </c>
      <c r="P839">
        <f>IF(درخواست[[#This Row],[ناشر]]="هاجر",VLOOKUP(درخواست[[#This Row],[استان]],تخفیف[#All],3,FALSE),VLOOKUP(درخواست[[#This Row],[استان]],تخفیف[#All],4,FALSE))</f>
        <v>0.25</v>
      </c>
      <c r="Q839">
        <f>درخواست[[#This Row],[پشت جلد]]*(1-درخواست[[#This Row],[تخفیف]])</f>
        <v>300000</v>
      </c>
      <c r="R839">
        <v>6</v>
      </c>
    </row>
    <row r="840" spans="1:18" x14ac:dyDescent="0.25">
      <c r="A840" s="24" t="s">
        <v>1380</v>
      </c>
      <c r="B840" t="s">
        <v>279</v>
      </c>
      <c r="C840">
        <v>3281004180</v>
      </c>
      <c r="D840" s="21" t="str">
        <f>MID(درخواست[[#This Row],[کدمدرسه]],1,1)</f>
        <v>3</v>
      </c>
      <c r="E840" t="s">
        <v>280</v>
      </c>
      <c r="F840" t="s">
        <v>280</v>
      </c>
      <c r="G840" t="s">
        <v>281</v>
      </c>
      <c r="H84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40" t="s">
        <v>282</v>
      </c>
      <c r="J840">
        <v>9134514710</v>
      </c>
      <c r="K840">
        <v>3535280021</v>
      </c>
      <c r="L840" s="24" t="s">
        <v>2106</v>
      </c>
      <c r="M840" t="s">
        <v>23</v>
      </c>
      <c r="N840" t="str">
        <f>VLOOKUP(درخواست[[#This Row],[کدکتاب]],کتاب[#All],4,FALSE)</f>
        <v>سایر</v>
      </c>
      <c r="O840">
        <f>VLOOKUP(درخواست[[#This Row],[کدکتاب]],کتاب[#All],3,FALSE)</f>
        <v>0</v>
      </c>
      <c r="P840">
        <f>IF(درخواست[[#This Row],[ناشر]]="هاجر",VLOOKUP(درخواست[[#This Row],[استان]],تخفیف[#All],3,FALSE),VLOOKUP(درخواست[[#This Row],[استان]],تخفیف[#All],4,FALSE))</f>
        <v>0.25</v>
      </c>
      <c r="Q840">
        <f>درخواست[[#This Row],[پشت جلد]]*(1-درخواست[[#This Row],[تخفیف]])</f>
        <v>0</v>
      </c>
      <c r="R840">
        <v>0</v>
      </c>
    </row>
    <row r="841" spans="1:18" x14ac:dyDescent="0.25">
      <c r="A841" s="24" t="s">
        <v>1381</v>
      </c>
      <c r="B841" t="s">
        <v>279</v>
      </c>
      <c r="C841">
        <v>3281004180</v>
      </c>
      <c r="D841" s="21" t="str">
        <f>MID(درخواست[[#This Row],[کدمدرسه]],1,1)</f>
        <v>3</v>
      </c>
      <c r="E841" t="s">
        <v>280</v>
      </c>
      <c r="F841" t="s">
        <v>280</v>
      </c>
      <c r="G841" t="s">
        <v>281</v>
      </c>
      <c r="H841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41" t="s">
        <v>282</v>
      </c>
      <c r="J841">
        <v>9134514710</v>
      </c>
      <c r="K841">
        <v>3535280021</v>
      </c>
      <c r="L841" s="24" t="s">
        <v>2107</v>
      </c>
      <c r="M841" t="s">
        <v>24</v>
      </c>
      <c r="N841" t="str">
        <f>VLOOKUP(درخواست[[#This Row],[کدکتاب]],کتاب[#All],4,FALSE)</f>
        <v>سایر</v>
      </c>
      <c r="O841">
        <f>VLOOKUP(درخواست[[#This Row],[کدکتاب]],کتاب[#All],3,FALSE)</f>
        <v>220000</v>
      </c>
      <c r="P841">
        <f>IF(درخواست[[#This Row],[ناشر]]="هاجر",VLOOKUP(درخواست[[#This Row],[استان]],تخفیف[#All],3,FALSE),VLOOKUP(درخواست[[#This Row],[استان]],تخفیف[#All],4,FALSE))</f>
        <v>0.25</v>
      </c>
      <c r="Q841">
        <f>درخواست[[#This Row],[پشت جلد]]*(1-درخواست[[#This Row],[تخفیف]])</f>
        <v>165000</v>
      </c>
      <c r="R841">
        <v>6</v>
      </c>
    </row>
    <row r="842" spans="1:18" x14ac:dyDescent="0.25">
      <c r="A842" s="24" t="s">
        <v>1382</v>
      </c>
      <c r="B842" t="s">
        <v>279</v>
      </c>
      <c r="C842">
        <v>3281004180</v>
      </c>
      <c r="D842" s="21" t="str">
        <f>MID(درخواست[[#This Row],[کدمدرسه]],1,1)</f>
        <v>3</v>
      </c>
      <c r="E842" t="s">
        <v>280</v>
      </c>
      <c r="F842" t="s">
        <v>280</v>
      </c>
      <c r="G842" t="s">
        <v>281</v>
      </c>
      <c r="H842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42" t="s">
        <v>282</v>
      </c>
      <c r="J842">
        <v>9134514710</v>
      </c>
      <c r="K842">
        <v>3535280021</v>
      </c>
      <c r="L842" s="24" t="s">
        <v>2108</v>
      </c>
      <c r="M842" t="s">
        <v>25</v>
      </c>
      <c r="N842" t="str">
        <f>VLOOKUP(درخواست[[#This Row],[کدکتاب]],کتاب[#All],4,FALSE)</f>
        <v>سایر</v>
      </c>
      <c r="O842">
        <f>VLOOKUP(درخواست[[#This Row],[کدکتاب]],کتاب[#All],3,FALSE)</f>
        <v>1400000</v>
      </c>
      <c r="P842">
        <f>IF(درخواست[[#This Row],[ناشر]]="هاجر",VLOOKUP(درخواست[[#This Row],[استان]],تخفیف[#All],3,FALSE),VLOOKUP(درخواست[[#This Row],[استان]],تخفیف[#All],4,FALSE))</f>
        <v>0.25</v>
      </c>
      <c r="Q842">
        <f>درخواست[[#This Row],[پشت جلد]]*(1-درخواست[[#This Row],[تخفیف]])</f>
        <v>1050000</v>
      </c>
      <c r="R842">
        <v>0</v>
      </c>
    </row>
    <row r="843" spans="1:18" x14ac:dyDescent="0.25">
      <c r="A843" s="24" t="s">
        <v>1383</v>
      </c>
      <c r="B843" t="s">
        <v>279</v>
      </c>
      <c r="C843">
        <v>3281004180</v>
      </c>
      <c r="D843" s="21" t="str">
        <f>MID(درخواست[[#This Row],[کدمدرسه]],1,1)</f>
        <v>3</v>
      </c>
      <c r="E843" t="s">
        <v>280</v>
      </c>
      <c r="F843" t="s">
        <v>280</v>
      </c>
      <c r="G843" t="s">
        <v>281</v>
      </c>
      <c r="H84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43" t="s">
        <v>282</v>
      </c>
      <c r="J843">
        <v>9134514710</v>
      </c>
      <c r="K843">
        <v>3535280021</v>
      </c>
      <c r="L843" s="24" t="s">
        <v>2109</v>
      </c>
      <c r="M843" t="s">
        <v>26</v>
      </c>
      <c r="N843" t="str">
        <f>VLOOKUP(درخواست[[#This Row],[کدکتاب]],کتاب[#All],4,FALSE)</f>
        <v>سایر</v>
      </c>
      <c r="O843">
        <f>VLOOKUP(درخواست[[#This Row],[کدکتاب]],کتاب[#All],3,FALSE)</f>
        <v>170000</v>
      </c>
      <c r="P843">
        <f>IF(درخواست[[#This Row],[ناشر]]="هاجر",VLOOKUP(درخواست[[#This Row],[استان]],تخفیف[#All],3,FALSE),VLOOKUP(درخواست[[#This Row],[استان]],تخفیف[#All],4,FALSE))</f>
        <v>0.25</v>
      </c>
      <c r="Q843">
        <f>درخواست[[#This Row],[پشت جلد]]*(1-درخواست[[#This Row],[تخفیف]])</f>
        <v>127500</v>
      </c>
      <c r="R843">
        <v>12</v>
      </c>
    </row>
    <row r="844" spans="1:18" x14ac:dyDescent="0.25">
      <c r="A844" s="24" t="s">
        <v>1384</v>
      </c>
      <c r="B844" t="s">
        <v>279</v>
      </c>
      <c r="C844">
        <v>3281004180</v>
      </c>
      <c r="D844" s="21" t="str">
        <f>MID(درخواست[[#This Row],[کدمدرسه]],1,1)</f>
        <v>3</v>
      </c>
      <c r="E844" t="s">
        <v>280</v>
      </c>
      <c r="F844" t="s">
        <v>280</v>
      </c>
      <c r="G844" t="s">
        <v>281</v>
      </c>
      <c r="H84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44" t="s">
        <v>282</v>
      </c>
      <c r="J844">
        <v>9134514710</v>
      </c>
      <c r="K844">
        <v>3535280021</v>
      </c>
      <c r="L844" s="24" t="s">
        <v>2112</v>
      </c>
      <c r="M844" t="s">
        <v>29</v>
      </c>
      <c r="N844" t="str">
        <f>VLOOKUP(درخواست[[#This Row],[کدکتاب]],کتاب[#All],4,FALSE)</f>
        <v>سایر</v>
      </c>
      <c r="O844">
        <f>VLOOKUP(درخواست[[#This Row],[کدکتاب]],کتاب[#All],3,FALSE)</f>
        <v>60000</v>
      </c>
      <c r="P844">
        <f>IF(درخواست[[#This Row],[ناشر]]="هاجر",VLOOKUP(درخواست[[#This Row],[استان]],تخفیف[#All],3,FALSE),VLOOKUP(درخواست[[#This Row],[استان]],تخفیف[#All],4,FALSE))</f>
        <v>0.25</v>
      </c>
      <c r="Q844">
        <f>درخواست[[#This Row],[پشت جلد]]*(1-درخواست[[#This Row],[تخفیف]])</f>
        <v>45000</v>
      </c>
      <c r="R844">
        <v>20</v>
      </c>
    </row>
    <row r="845" spans="1:18" x14ac:dyDescent="0.25">
      <c r="A845" s="24" t="s">
        <v>1385</v>
      </c>
      <c r="B845" t="s">
        <v>279</v>
      </c>
      <c r="C845">
        <v>3281004180</v>
      </c>
      <c r="D845" s="21" t="str">
        <f>MID(درخواست[[#This Row],[کدمدرسه]],1,1)</f>
        <v>3</v>
      </c>
      <c r="E845" t="s">
        <v>280</v>
      </c>
      <c r="F845" t="s">
        <v>280</v>
      </c>
      <c r="G845" t="s">
        <v>281</v>
      </c>
      <c r="H84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45" t="s">
        <v>282</v>
      </c>
      <c r="J845">
        <v>9134514710</v>
      </c>
      <c r="K845">
        <v>3535280021</v>
      </c>
      <c r="L845" s="24" t="s">
        <v>2113</v>
      </c>
      <c r="M845" t="s">
        <v>30</v>
      </c>
      <c r="N845" t="str">
        <f>VLOOKUP(درخواست[[#This Row],[کدکتاب]],کتاب[#All],4,FALSE)</f>
        <v>سایر</v>
      </c>
      <c r="O845">
        <f>VLOOKUP(درخواست[[#This Row],[کدکتاب]],کتاب[#All],3,FALSE)</f>
        <v>350000</v>
      </c>
      <c r="P845">
        <f>IF(درخواست[[#This Row],[ناشر]]="هاجر",VLOOKUP(درخواست[[#This Row],[استان]],تخفیف[#All],3,FALSE),VLOOKUP(درخواست[[#This Row],[استان]],تخفیف[#All],4,FALSE))</f>
        <v>0.25</v>
      </c>
      <c r="Q845">
        <f>درخواست[[#This Row],[پشت جلد]]*(1-درخواست[[#This Row],[تخفیف]])</f>
        <v>262500</v>
      </c>
      <c r="R845">
        <v>20</v>
      </c>
    </row>
    <row r="846" spans="1:18" x14ac:dyDescent="0.25">
      <c r="A846" s="24" t="s">
        <v>1386</v>
      </c>
      <c r="B846" t="s">
        <v>279</v>
      </c>
      <c r="C846">
        <v>3281004180</v>
      </c>
      <c r="D846" s="21" t="str">
        <f>MID(درخواست[[#This Row],[کدمدرسه]],1,1)</f>
        <v>3</v>
      </c>
      <c r="E846" t="s">
        <v>280</v>
      </c>
      <c r="F846" t="s">
        <v>280</v>
      </c>
      <c r="G846" t="s">
        <v>281</v>
      </c>
      <c r="H84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46" t="s">
        <v>282</v>
      </c>
      <c r="J846">
        <v>9134514710</v>
      </c>
      <c r="K846">
        <v>3535280021</v>
      </c>
      <c r="L846" s="24" t="s">
        <v>2115</v>
      </c>
      <c r="M846" t="s">
        <v>32</v>
      </c>
      <c r="N846" t="str">
        <f>VLOOKUP(درخواست[[#This Row],[کدکتاب]],کتاب[#All],4,FALSE)</f>
        <v>سایر</v>
      </c>
      <c r="O846">
        <f>VLOOKUP(درخواست[[#This Row],[کدکتاب]],کتاب[#All],3,FALSE)</f>
        <v>250000</v>
      </c>
      <c r="P846">
        <f>IF(درخواست[[#This Row],[ناشر]]="هاجر",VLOOKUP(درخواست[[#This Row],[استان]],تخفیف[#All],3,FALSE),VLOOKUP(درخواست[[#This Row],[استان]],تخفیف[#All],4,FALSE))</f>
        <v>0.25</v>
      </c>
      <c r="Q846">
        <f>درخواست[[#This Row],[پشت جلد]]*(1-درخواست[[#This Row],[تخفیف]])</f>
        <v>187500</v>
      </c>
      <c r="R846">
        <v>4</v>
      </c>
    </row>
    <row r="847" spans="1:18" x14ac:dyDescent="0.25">
      <c r="A847" s="24" t="s">
        <v>1387</v>
      </c>
      <c r="B847" t="s">
        <v>279</v>
      </c>
      <c r="C847">
        <v>3281004180</v>
      </c>
      <c r="D847" s="21" t="str">
        <f>MID(درخواست[[#This Row],[کدمدرسه]],1,1)</f>
        <v>3</v>
      </c>
      <c r="E847" t="s">
        <v>280</v>
      </c>
      <c r="F847" t="s">
        <v>280</v>
      </c>
      <c r="G847" t="s">
        <v>281</v>
      </c>
      <c r="H84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47" t="s">
        <v>282</v>
      </c>
      <c r="J847">
        <v>9134514710</v>
      </c>
      <c r="K847">
        <v>3535280021</v>
      </c>
      <c r="L847" s="24" t="s">
        <v>2117</v>
      </c>
      <c r="M847" t="s">
        <v>33</v>
      </c>
      <c r="N847" t="str">
        <f>VLOOKUP(درخواست[[#This Row],[کدکتاب]],کتاب[#All],4,FALSE)</f>
        <v>سایر</v>
      </c>
      <c r="O847">
        <f>VLOOKUP(درخواست[[#This Row],[کدکتاب]],کتاب[#All],3,FALSE)</f>
        <v>220000</v>
      </c>
      <c r="P847">
        <f>IF(درخواست[[#This Row],[ناشر]]="هاجر",VLOOKUP(درخواست[[#This Row],[استان]],تخفیف[#All],3,FALSE),VLOOKUP(درخواست[[#This Row],[استان]],تخفیف[#All],4,FALSE))</f>
        <v>0.25</v>
      </c>
      <c r="Q847">
        <f>درخواست[[#This Row],[پشت جلد]]*(1-درخواست[[#This Row],[تخفیف]])</f>
        <v>165000</v>
      </c>
      <c r="R847">
        <v>4</v>
      </c>
    </row>
    <row r="848" spans="1:18" x14ac:dyDescent="0.25">
      <c r="A848" s="24" t="s">
        <v>1388</v>
      </c>
      <c r="B848" t="s">
        <v>279</v>
      </c>
      <c r="C848">
        <v>3281004180</v>
      </c>
      <c r="D848" s="21" t="str">
        <f>MID(درخواست[[#This Row],[کدمدرسه]],1,1)</f>
        <v>3</v>
      </c>
      <c r="E848" t="s">
        <v>280</v>
      </c>
      <c r="F848" t="s">
        <v>280</v>
      </c>
      <c r="G848" t="s">
        <v>281</v>
      </c>
      <c r="H84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48" t="s">
        <v>282</v>
      </c>
      <c r="J848">
        <v>9134514710</v>
      </c>
      <c r="K848">
        <v>3535280021</v>
      </c>
      <c r="L848" s="24" t="s">
        <v>2118</v>
      </c>
      <c r="M848" t="s">
        <v>34</v>
      </c>
      <c r="N848" t="str">
        <f>VLOOKUP(درخواست[[#This Row],[کدکتاب]],کتاب[#All],4,FALSE)</f>
        <v>سایر</v>
      </c>
      <c r="O848">
        <f>VLOOKUP(درخواست[[#This Row],[کدکتاب]],کتاب[#All],3,FALSE)</f>
        <v>0</v>
      </c>
      <c r="P848">
        <f>IF(درخواست[[#This Row],[ناشر]]="هاجر",VLOOKUP(درخواست[[#This Row],[استان]],تخفیف[#All],3,FALSE),VLOOKUP(درخواست[[#This Row],[استان]],تخفیف[#All],4,FALSE))</f>
        <v>0.25</v>
      </c>
      <c r="Q848">
        <f>درخواست[[#This Row],[پشت جلد]]*(1-درخواست[[#This Row],[تخفیف]])</f>
        <v>0</v>
      </c>
      <c r="R848">
        <v>15</v>
      </c>
    </row>
    <row r="849" spans="1:18" x14ac:dyDescent="0.25">
      <c r="A849" s="24" t="s">
        <v>1389</v>
      </c>
      <c r="B849" t="s">
        <v>279</v>
      </c>
      <c r="C849">
        <v>3281004180</v>
      </c>
      <c r="D849" s="21" t="str">
        <f>MID(درخواست[[#This Row],[کدمدرسه]],1,1)</f>
        <v>3</v>
      </c>
      <c r="E849" t="s">
        <v>280</v>
      </c>
      <c r="F849" t="s">
        <v>280</v>
      </c>
      <c r="G849" t="s">
        <v>281</v>
      </c>
      <c r="H84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49" t="s">
        <v>282</v>
      </c>
      <c r="J849">
        <v>9134514710</v>
      </c>
      <c r="K849">
        <v>3535280021</v>
      </c>
      <c r="L849" s="24" t="s">
        <v>2119</v>
      </c>
      <c r="M849" t="s">
        <v>35</v>
      </c>
      <c r="N849" t="str">
        <f>VLOOKUP(درخواست[[#This Row],[کدکتاب]],کتاب[#All],4,FALSE)</f>
        <v>سایر</v>
      </c>
      <c r="O849">
        <f>VLOOKUP(درخواست[[#This Row],[کدکتاب]],کتاب[#All],3,FALSE)</f>
        <v>0</v>
      </c>
      <c r="P849">
        <f>IF(درخواست[[#This Row],[ناشر]]="هاجر",VLOOKUP(درخواست[[#This Row],[استان]],تخفیف[#All],3,FALSE),VLOOKUP(درخواست[[#This Row],[استان]],تخفیف[#All],4,FALSE))</f>
        <v>0.25</v>
      </c>
      <c r="Q849">
        <f>درخواست[[#This Row],[پشت جلد]]*(1-درخواست[[#This Row],[تخفیف]])</f>
        <v>0</v>
      </c>
      <c r="R849">
        <v>15</v>
      </c>
    </row>
    <row r="850" spans="1:18" x14ac:dyDescent="0.25">
      <c r="A850" s="24" t="s">
        <v>1390</v>
      </c>
      <c r="B850" t="s">
        <v>279</v>
      </c>
      <c r="C850">
        <v>3281004180</v>
      </c>
      <c r="D850" s="21" t="str">
        <f>MID(درخواست[[#This Row],[کدمدرسه]],1,1)</f>
        <v>3</v>
      </c>
      <c r="E850" t="s">
        <v>280</v>
      </c>
      <c r="F850" t="s">
        <v>280</v>
      </c>
      <c r="G850" t="s">
        <v>281</v>
      </c>
      <c r="H85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50" t="s">
        <v>282</v>
      </c>
      <c r="J850">
        <v>9134514710</v>
      </c>
      <c r="K850">
        <v>3535280021</v>
      </c>
      <c r="L850" s="24" t="s">
        <v>2120</v>
      </c>
      <c r="M850" t="s">
        <v>36</v>
      </c>
      <c r="N850" t="str">
        <f>VLOOKUP(درخواست[[#This Row],[کدکتاب]],کتاب[#All],4,FALSE)</f>
        <v>سایر</v>
      </c>
      <c r="O850">
        <f>VLOOKUP(درخواست[[#This Row],[کدکتاب]],کتاب[#All],3,FALSE)</f>
        <v>320000</v>
      </c>
      <c r="P850">
        <f>IF(درخواست[[#This Row],[ناشر]]="هاجر",VLOOKUP(درخواست[[#This Row],[استان]],تخفیف[#All],3,FALSE),VLOOKUP(درخواست[[#This Row],[استان]],تخفیف[#All],4,FALSE))</f>
        <v>0.25</v>
      </c>
      <c r="Q850">
        <f>درخواست[[#This Row],[پشت جلد]]*(1-درخواست[[#This Row],[تخفیف]])</f>
        <v>240000</v>
      </c>
      <c r="R850">
        <v>11</v>
      </c>
    </row>
    <row r="851" spans="1:18" x14ac:dyDescent="0.25">
      <c r="A851" s="24" t="s">
        <v>1391</v>
      </c>
      <c r="B851" t="s">
        <v>279</v>
      </c>
      <c r="C851">
        <v>3281004180</v>
      </c>
      <c r="D851" s="21" t="str">
        <f>MID(درخواست[[#This Row],[کدمدرسه]],1,1)</f>
        <v>3</v>
      </c>
      <c r="E851" t="s">
        <v>280</v>
      </c>
      <c r="F851" t="s">
        <v>280</v>
      </c>
      <c r="G851" t="s">
        <v>281</v>
      </c>
      <c r="H851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51" t="s">
        <v>282</v>
      </c>
      <c r="J851">
        <v>9134514710</v>
      </c>
      <c r="K851">
        <v>3535280021</v>
      </c>
      <c r="L851" s="24" t="s">
        <v>2121</v>
      </c>
      <c r="M851" t="s">
        <v>37</v>
      </c>
      <c r="N851" t="str">
        <f>VLOOKUP(درخواست[[#This Row],[کدکتاب]],کتاب[#All],4,FALSE)</f>
        <v>سایر</v>
      </c>
      <c r="O851">
        <f>VLOOKUP(درخواست[[#This Row],[کدکتاب]],کتاب[#All],3,FALSE)</f>
        <v>220000</v>
      </c>
      <c r="P851">
        <f>IF(درخواست[[#This Row],[ناشر]]="هاجر",VLOOKUP(درخواست[[#This Row],[استان]],تخفیف[#All],3,FALSE),VLOOKUP(درخواست[[#This Row],[استان]],تخفیف[#All],4,FALSE))</f>
        <v>0.25</v>
      </c>
      <c r="Q851">
        <f>درخواست[[#This Row],[پشت جلد]]*(1-درخواست[[#This Row],[تخفیف]])</f>
        <v>165000</v>
      </c>
      <c r="R851">
        <v>22</v>
      </c>
    </row>
    <row r="852" spans="1:18" x14ac:dyDescent="0.25">
      <c r="A852" s="24" t="s">
        <v>1392</v>
      </c>
      <c r="B852" t="s">
        <v>279</v>
      </c>
      <c r="C852">
        <v>3281004180</v>
      </c>
      <c r="D852" s="21" t="str">
        <f>MID(درخواست[[#This Row],[کدمدرسه]],1,1)</f>
        <v>3</v>
      </c>
      <c r="E852" t="s">
        <v>280</v>
      </c>
      <c r="F852" t="s">
        <v>280</v>
      </c>
      <c r="G852" t="s">
        <v>281</v>
      </c>
      <c r="H852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52" t="s">
        <v>282</v>
      </c>
      <c r="J852">
        <v>9134514710</v>
      </c>
      <c r="K852">
        <v>3535280021</v>
      </c>
      <c r="L852" s="24" t="s">
        <v>2151</v>
      </c>
      <c r="M852" t="s">
        <v>38</v>
      </c>
      <c r="N852" t="str">
        <f>VLOOKUP(درخواست[[#This Row],[کدکتاب]],کتاب[#All],4,FALSE)</f>
        <v>سایر</v>
      </c>
      <c r="O852">
        <f>VLOOKUP(درخواست[[#This Row],[کدکتاب]],کتاب[#All],3,FALSE)</f>
        <v>300000</v>
      </c>
      <c r="P852">
        <f>IF(درخواست[[#This Row],[ناشر]]="هاجر",VLOOKUP(درخواست[[#This Row],[استان]],تخفیف[#All],3,FALSE),VLOOKUP(درخواست[[#This Row],[استان]],تخفیف[#All],4,FALSE))</f>
        <v>0.25</v>
      </c>
      <c r="Q852">
        <f>درخواست[[#This Row],[پشت جلد]]*(1-درخواست[[#This Row],[تخفیف]])</f>
        <v>225000</v>
      </c>
      <c r="R852">
        <v>2</v>
      </c>
    </row>
    <row r="853" spans="1:18" x14ac:dyDescent="0.25">
      <c r="A853" s="24" t="s">
        <v>1393</v>
      </c>
      <c r="B853" t="s">
        <v>279</v>
      </c>
      <c r="C853">
        <v>3281004180</v>
      </c>
      <c r="D853" s="21" t="str">
        <f>MID(درخواست[[#This Row],[کدمدرسه]],1,1)</f>
        <v>3</v>
      </c>
      <c r="E853" t="s">
        <v>280</v>
      </c>
      <c r="F853" t="s">
        <v>280</v>
      </c>
      <c r="G853" t="s">
        <v>281</v>
      </c>
      <c r="H85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53" t="s">
        <v>282</v>
      </c>
      <c r="J853">
        <v>9134514710</v>
      </c>
      <c r="K853">
        <v>3535280021</v>
      </c>
      <c r="L853" s="24" t="s">
        <v>2123</v>
      </c>
      <c r="M853" t="s">
        <v>40</v>
      </c>
      <c r="N853" t="str">
        <f>VLOOKUP(درخواست[[#This Row],[کدکتاب]],کتاب[#All],4,FALSE)</f>
        <v>سایر</v>
      </c>
      <c r="O853">
        <f>VLOOKUP(درخواست[[#This Row],[کدکتاب]],کتاب[#All],3,FALSE)</f>
        <v>0</v>
      </c>
      <c r="P853">
        <f>IF(درخواست[[#This Row],[ناشر]]="هاجر",VLOOKUP(درخواست[[#This Row],[استان]],تخفیف[#All],3,FALSE),VLOOKUP(درخواست[[#This Row],[استان]],تخفیف[#All],4,FALSE))</f>
        <v>0.25</v>
      </c>
      <c r="Q853">
        <f>درخواست[[#This Row],[پشت جلد]]*(1-درخواست[[#This Row],[تخفیف]])</f>
        <v>0</v>
      </c>
      <c r="R853">
        <v>8</v>
      </c>
    </row>
    <row r="854" spans="1:18" x14ac:dyDescent="0.25">
      <c r="A854" s="24" t="s">
        <v>1394</v>
      </c>
      <c r="B854" t="s">
        <v>279</v>
      </c>
      <c r="C854">
        <v>3281004180</v>
      </c>
      <c r="D854" s="21" t="str">
        <f>MID(درخواست[[#This Row],[کدمدرسه]],1,1)</f>
        <v>3</v>
      </c>
      <c r="E854" t="s">
        <v>280</v>
      </c>
      <c r="F854" t="s">
        <v>280</v>
      </c>
      <c r="G854" t="s">
        <v>281</v>
      </c>
      <c r="H85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54" t="s">
        <v>282</v>
      </c>
      <c r="J854">
        <v>9134514710</v>
      </c>
      <c r="K854">
        <v>3535280021</v>
      </c>
      <c r="L854" s="24" t="s">
        <v>2124</v>
      </c>
      <c r="M854" t="s">
        <v>41</v>
      </c>
      <c r="N854" t="str">
        <f>VLOOKUP(درخواست[[#This Row],[کدکتاب]],کتاب[#All],4,FALSE)</f>
        <v>سایر</v>
      </c>
      <c r="O854">
        <f>VLOOKUP(درخواست[[#This Row],[کدکتاب]],کتاب[#All],3,FALSE)</f>
        <v>390000</v>
      </c>
      <c r="P854">
        <f>IF(درخواست[[#This Row],[ناشر]]="هاجر",VLOOKUP(درخواست[[#This Row],[استان]],تخفیف[#All],3,FALSE),VLOOKUP(درخواست[[#This Row],[استان]],تخفیف[#All],4,FALSE))</f>
        <v>0.25</v>
      </c>
      <c r="Q854">
        <f>درخواست[[#This Row],[پشت جلد]]*(1-درخواست[[#This Row],[تخفیف]])</f>
        <v>292500</v>
      </c>
      <c r="R854">
        <v>14</v>
      </c>
    </row>
    <row r="855" spans="1:18" x14ac:dyDescent="0.25">
      <c r="A855" s="24" t="s">
        <v>1395</v>
      </c>
      <c r="B855" t="s">
        <v>279</v>
      </c>
      <c r="C855">
        <v>3281004180</v>
      </c>
      <c r="D855" s="21" t="str">
        <f>MID(درخواست[[#This Row],[کدمدرسه]],1,1)</f>
        <v>3</v>
      </c>
      <c r="E855" t="s">
        <v>280</v>
      </c>
      <c r="F855" t="s">
        <v>280</v>
      </c>
      <c r="G855" t="s">
        <v>281</v>
      </c>
      <c r="H85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55" t="s">
        <v>282</v>
      </c>
      <c r="J855">
        <v>9134514710</v>
      </c>
      <c r="K855">
        <v>3535280021</v>
      </c>
      <c r="L855" s="24" t="s">
        <v>2129</v>
      </c>
      <c r="M855" t="s">
        <v>43</v>
      </c>
      <c r="N855" t="str">
        <f>VLOOKUP(درخواست[[#This Row],[کدکتاب]],کتاب[#All],4,FALSE)</f>
        <v>سایر</v>
      </c>
      <c r="O855">
        <f>VLOOKUP(درخواست[[#This Row],[کدکتاب]],کتاب[#All],3,FALSE)</f>
        <v>115000</v>
      </c>
      <c r="P855">
        <f>IF(درخواست[[#This Row],[ناشر]]="هاجر",VLOOKUP(درخواست[[#This Row],[استان]],تخفیف[#All],3,FALSE),VLOOKUP(درخواست[[#This Row],[استان]],تخفیف[#All],4,FALSE))</f>
        <v>0.25</v>
      </c>
      <c r="Q855">
        <f>درخواست[[#This Row],[پشت جلد]]*(1-درخواست[[#This Row],[تخفیف]])</f>
        <v>86250</v>
      </c>
      <c r="R855">
        <v>7</v>
      </c>
    </row>
    <row r="856" spans="1:18" x14ac:dyDescent="0.25">
      <c r="A856" s="24" t="s">
        <v>1396</v>
      </c>
      <c r="B856" t="s">
        <v>279</v>
      </c>
      <c r="C856">
        <v>3281004180</v>
      </c>
      <c r="D856" s="21" t="str">
        <f>MID(درخواست[[#This Row],[کدمدرسه]],1,1)</f>
        <v>3</v>
      </c>
      <c r="E856" t="s">
        <v>280</v>
      </c>
      <c r="F856" t="s">
        <v>280</v>
      </c>
      <c r="G856" t="s">
        <v>281</v>
      </c>
      <c r="H85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56" t="s">
        <v>282</v>
      </c>
      <c r="J856">
        <v>9134514710</v>
      </c>
      <c r="K856">
        <v>3535280021</v>
      </c>
      <c r="L856" s="24" t="s">
        <v>2130</v>
      </c>
      <c r="M856" t="s">
        <v>44</v>
      </c>
      <c r="N856" t="str">
        <f>VLOOKUP(درخواست[[#This Row],[کدکتاب]],کتاب[#All],4,FALSE)</f>
        <v>سایر</v>
      </c>
      <c r="O856">
        <f>VLOOKUP(درخواست[[#This Row],[کدکتاب]],کتاب[#All],3,FALSE)</f>
        <v>80000</v>
      </c>
      <c r="P856">
        <f>IF(درخواست[[#This Row],[ناشر]]="هاجر",VLOOKUP(درخواست[[#This Row],[استان]],تخفیف[#All],3,FALSE),VLOOKUP(درخواست[[#This Row],[استان]],تخفیف[#All],4,FALSE))</f>
        <v>0.25</v>
      </c>
      <c r="Q856">
        <f>درخواست[[#This Row],[پشت جلد]]*(1-درخواست[[#This Row],[تخفیف]])</f>
        <v>60000</v>
      </c>
      <c r="R856">
        <v>7</v>
      </c>
    </row>
    <row r="857" spans="1:18" x14ac:dyDescent="0.25">
      <c r="A857" s="24" t="s">
        <v>1397</v>
      </c>
      <c r="B857" t="s">
        <v>279</v>
      </c>
      <c r="C857">
        <v>3281004180</v>
      </c>
      <c r="D857" s="21" t="str">
        <f>MID(درخواست[[#This Row],[کدمدرسه]],1,1)</f>
        <v>3</v>
      </c>
      <c r="E857" t="s">
        <v>280</v>
      </c>
      <c r="F857" t="s">
        <v>280</v>
      </c>
      <c r="G857" t="s">
        <v>281</v>
      </c>
      <c r="H85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57" t="s">
        <v>282</v>
      </c>
      <c r="J857">
        <v>9134514710</v>
      </c>
      <c r="K857">
        <v>3535280021</v>
      </c>
      <c r="L857" s="24" t="s">
        <v>2131</v>
      </c>
      <c r="M857" t="s">
        <v>45</v>
      </c>
      <c r="N857" t="str">
        <f>VLOOKUP(درخواست[[#This Row],[کدکتاب]],کتاب[#All],4,FALSE)</f>
        <v>سایر</v>
      </c>
      <c r="O857">
        <f>VLOOKUP(درخواست[[#This Row],[کدکتاب]],کتاب[#All],3,FALSE)</f>
        <v>260000</v>
      </c>
      <c r="P857">
        <f>IF(درخواست[[#This Row],[ناشر]]="هاجر",VLOOKUP(درخواست[[#This Row],[استان]],تخفیف[#All],3,FALSE),VLOOKUP(درخواست[[#This Row],[استان]],تخفیف[#All],4,FALSE))</f>
        <v>0.25</v>
      </c>
      <c r="Q857">
        <f>درخواست[[#This Row],[پشت جلد]]*(1-درخواست[[#This Row],[تخفیف]])</f>
        <v>195000</v>
      </c>
      <c r="R857">
        <v>0</v>
      </c>
    </row>
    <row r="858" spans="1:18" x14ac:dyDescent="0.25">
      <c r="A858" s="24" t="s">
        <v>1398</v>
      </c>
      <c r="B858" t="s">
        <v>279</v>
      </c>
      <c r="C858">
        <v>3281004180</v>
      </c>
      <c r="D858" s="21" t="str">
        <f>MID(درخواست[[#This Row],[کدمدرسه]],1,1)</f>
        <v>3</v>
      </c>
      <c r="E858" t="s">
        <v>280</v>
      </c>
      <c r="F858" t="s">
        <v>280</v>
      </c>
      <c r="G858" t="s">
        <v>281</v>
      </c>
      <c r="H85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58" t="s">
        <v>282</v>
      </c>
      <c r="J858">
        <v>9134514710</v>
      </c>
      <c r="K858">
        <v>3535280021</v>
      </c>
      <c r="L858" s="24" t="s">
        <v>2132</v>
      </c>
      <c r="M858" t="s">
        <v>46</v>
      </c>
      <c r="N858" t="str">
        <f>VLOOKUP(درخواست[[#This Row],[کدکتاب]],کتاب[#All],4,FALSE)</f>
        <v>سایر</v>
      </c>
      <c r="O858">
        <f>VLOOKUP(درخواست[[#This Row],[کدکتاب]],کتاب[#All],3,FALSE)</f>
        <v>400000</v>
      </c>
      <c r="P858">
        <f>IF(درخواست[[#This Row],[ناشر]]="هاجر",VLOOKUP(درخواست[[#This Row],[استان]],تخفیف[#All],3,FALSE),VLOOKUP(درخواست[[#This Row],[استان]],تخفیف[#All],4,FALSE))</f>
        <v>0.25</v>
      </c>
      <c r="Q858">
        <f>درخواست[[#This Row],[پشت جلد]]*(1-درخواست[[#This Row],[تخفیف]])</f>
        <v>300000</v>
      </c>
      <c r="R858">
        <v>0</v>
      </c>
    </row>
    <row r="859" spans="1:18" x14ac:dyDescent="0.25">
      <c r="A859" s="24" t="s">
        <v>1399</v>
      </c>
      <c r="B859" t="s">
        <v>279</v>
      </c>
      <c r="C859">
        <v>3281004180</v>
      </c>
      <c r="D859" s="21" t="str">
        <f>MID(درخواست[[#This Row],[کدمدرسه]],1,1)</f>
        <v>3</v>
      </c>
      <c r="E859" t="s">
        <v>280</v>
      </c>
      <c r="F859" t="s">
        <v>280</v>
      </c>
      <c r="G859" t="s">
        <v>281</v>
      </c>
      <c r="H85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59" t="s">
        <v>282</v>
      </c>
      <c r="J859">
        <v>9134514710</v>
      </c>
      <c r="K859">
        <v>3535280021</v>
      </c>
      <c r="L859" s="24" t="s">
        <v>2125</v>
      </c>
      <c r="M859" t="s">
        <v>47</v>
      </c>
      <c r="N859" t="str">
        <f>VLOOKUP(درخواست[[#This Row],[کدکتاب]],کتاب[#All],4,FALSE)</f>
        <v>سایر</v>
      </c>
      <c r="O859">
        <f>VLOOKUP(درخواست[[#This Row],[کدکتاب]],کتاب[#All],3,FALSE)</f>
        <v>390000</v>
      </c>
      <c r="P859">
        <f>IF(درخواست[[#This Row],[ناشر]]="هاجر",VLOOKUP(درخواست[[#This Row],[استان]],تخفیف[#All],3,FALSE),VLOOKUP(درخواست[[#This Row],[استان]],تخفیف[#All],4,FALSE))</f>
        <v>0.25</v>
      </c>
      <c r="Q859">
        <f>درخواست[[#This Row],[پشت جلد]]*(1-درخواست[[#This Row],[تخفیف]])</f>
        <v>292500</v>
      </c>
      <c r="R859">
        <v>0</v>
      </c>
    </row>
    <row r="860" spans="1:18" x14ac:dyDescent="0.25">
      <c r="A860" s="24" t="s">
        <v>1400</v>
      </c>
      <c r="B860" t="s">
        <v>279</v>
      </c>
      <c r="C860">
        <v>3281004180</v>
      </c>
      <c r="D860" s="21" t="str">
        <f>MID(درخواست[[#This Row],[کدمدرسه]],1,1)</f>
        <v>3</v>
      </c>
      <c r="E860" t="s">
        <v>280</v>
      </c>
      <c r="F860" t="s">
        <v>280</v>
      </c>
      <c r="G860" t="s">
        <v>281</v>
      </c>
      <c r="H86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60" t="s">
        <v>282</v>
      </c>
      <c r="J860">
        <v>9134514710</v>
      </c>
      <c r="K860">
        <v>3535280021</v>
      </c>
      <c r="L860" s="24" t="s">
        <v>2210</v>
      </c>
      <c r="M860" t="s">
        <v>48</v>
      </c>
      <c r="N860" t="str">
        <f>VLOOKUP(درخواست[[#This Row],[کدکتاب]],کتاب[#All],4,FALSE)</f>
        <v>هاجر</v>
      </c>
      <c r="O860">
        <f>VLOOKUP(درخواست[[#This Row],[کدکتاب]],کتاب[#All],3,FALSE)</f>
        <v>0</v>
      </c>
      <c r="P860">
        <f>IF(درخواست[[#This Row],[ناشر]]="هاجر",VLOOKUP(درخواست[[#This Row],[استان]],تخفیف[#All],3,FALSE),VLOOKUP(درخواست[[#This Row],[استان]],تخفیف[#All],4,FALSE))</f>
        <v>0.37</v>
      </c>
      <c r="Q860">
        <f>درخواست[[#This Row],[پشت جلد]]*(1-درخواست[[#This Row],[تخفیف]])</f>
        <v>0</v>
      </c>
      <c r="R860">
        <v>0</v>
      </c>
    </row>
    <row r="861" spans="1:18" x14ac:dyDescent="0.25">
      <c r="A861" s="24" t="s">
        <v>1401</v>
      </c>
      <c r="B861" t="s">
        <v>279</v>
      </c>
      <c r="C861">
        <v>3281004180</v>
      </c>
      <c r="D861" s="21" t="str">
        <f>MID(درخواست[[#This Row],[کدمدرسه]],1,1)</f>
        <v>3</v>
      </c>
      <c r="E861" t="s">
        <v>280</v>
      </c>
      <c r="F861" t="s">
        <v>280</v>
      </c>
      <c r="G861" t="s">
        <v>281</v>
      </c>
      <c r="H861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61" t="s">
        <v>282</v>
      </c>
      <c r="J861">
        <v>9134514710</v>
      </c>
      <c r="K861">
        <v>3535280021</v>
      </c>
      <c r="L861" s="24" t="s">
        <v>2126</v>
      </c>
      <c r="M861" t="s">
        <v>49</v>
      </c>
      <c r="N861" t="str">
        <f>VLOOKUP(درخواست[[#This Row],[کدکتاب]],کتاب[#All],4,FALSE)</f>
        <v>سایر</v>
      </c>
      <c r="O861">
        <f>VLOOKUP(درخواست[[#This Row],[کدکتاب]],کتاب[#All],3,FALSE)</f>
        <v>0</v>
      </c>
      <c r="P861">
        <f>IF(درخواست[[#This Row],[ناشر]]="هاجر",VLOOKUP(درخواست[[#This Row],[استان]],تخفیف[#All],3,FALSE),VLOOKUP(درخواست[[#This Row],[استان]],تخفیف[#All],4,FALSE))</f>
        <v>0.25</v>
      </c>
      <c r="Q861">
        <f>درخواست[[#This Row],[پشت جلد]]*(1-درخواست[[#This Row],[تخفیف]])</f>
        <v>0</v>
      </c>
      <c r="R861">
        <v>0</v>
      </c>
    </row>
    <row r="862" spans="1:18" x14ac:dyDescent="0.25">
      <c r="A862" s="24" t="s">
        <v>1402</v>
      </c>
      <c r="B862" t="s">
        <v>279</v>
      </c>
      <c r="C862">
        <v>3281004180</v>
      </c>
      <c r="D862" s="21" t="str">
        <f>MID(درخواست[[#This Row],[کدمدرسه]],1,1)</f>
        <v>3</v>
      </c>
      <c r="E862" t="s">
        <v>280</v>
      </c>
      <c r="F862" t="s">
        <v>280</v>
      </c>
      <c r="G862" t="s">
        <v>281</v>
      </c>
      <c r="H862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62" t="s">
        <v>282</v>
      </c>
      <c r="J862">
        <v>9134514710</v>
      </c>
      <c r="K862">
        <v>3535280021</v>
      </c>
      <c r="L862" s="24" t="s">
        <v>2127</v>
      </c>
      <c r="M862" t="s">
        <v>50</v>
      </c>
      <c r="N862" t="str">
        <f>VLOOKUP(درخواست[[#This Row],[کدکتاب]],کتاب[#All],4,FALSE)</f>
        <v>سایر</v>
      </c>
      <c r="O862">
        <f>VLOOKUP(درخواست[[#This Row],[کدکتاب]],کتاب[#All],3,FALSE)</f>
        <v>850000</v>
      </c>
      <c r="P862">
        <f>IF(درخواست[[#This Row],[ناشر]]="هاجر",VLOOKUP(درخواست[[#This Row],[استان]],تخفیف[#All],3,FALSE),VLOOKUP(درخواست[[#This Row],[استان]],تخفیف[#All],4,FALSE))</f>
        <v>0.25</v>
      </c>
      <c r="Q862">
        <f>درخواست[[#This Row],[پشت جلد]]*(1-درخواست[[#This Row],[تخفیف]])</f>
        <v>637500</v>
      </c>
      <c r="R862">
        <v>0</v>
      </c>
    </row>
    <row r="863" spans="1:18" x14ac:dyDescent="0.25">
      <c r="A863" s="24" t="s">
        <v>1403</v>
      </c>
      <c r="B863" t="s">
        <v>279</v>
      </c>
      <c r="C863">
        <v>3281004180</v>
      </c>
      <c r="D863" s="21" t="str">
        <f>MID(درخواست[[#This Row],[کدمدرسه]],1,1)</f>
        <v>3</v>
      </c>
      <c r="E863" t="s">
        <v>280</v>
      </c>
      <c r="F863" t="s">
        <v>280</v>
      </c>
      <c r="G863" t="s">
        <v>281</v>
      </c>
      <c r="H86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63" t="s">
        <v>282</v>
      </c>
      <c r="J863">
        <v>9134514710</v>
      </c>
      <c r="K863">
        <v>3535280021</v>
      </c>
      <c r="L863" s="24" t="s">
        <v>2128</v>
      </c>
      <c r="M863" t="s">
        <v>51</v>
      </c>
      <c r="N863" t="str">
        <f>VLOOKUP(درخواست[[#This Row],[کدکتاب]],کتاب[#All],4,FALSE)</f>
        <v>سایر</v>
      </c>
      <c r="O863">
        <f>VLOOKUP(درخواست[[#This Row],[کدکتاب]],کتاب[#All],3,FALSE)</f>
        <v>0</v>
      </c>
      <c r="P863">
        <f>IF(درخواست[[#This Row],[ناشر]]="هاجر",VLOOKUP(درخواست[[#This Row],[استان]],تخفیف[#All],3,FALSE),VLOOKUP(درخواست[[#This Row],[استان]],تخفیف[#All],4,FALSE))</f>
        <v>0.25</v>
      </c>
      <c r="Q863">
        <f>درخواست[[#This Row],[پشت جلد]]*(1-درخواست[[#This Row],[تخفیف]])</f>
        <v>0</v>
      </c>
      <c r="R863">
        <v>0</v>
      </c>
    </row>
    <row r="864" spans="1:18" x14ac:dyDescent="0.25">
      <c r="A864" s="24" t="s">
        <v>1404</v>
      </c>
      <c r="B864" t="s">
        <v>279</v>
      </c>
      <c r="C864">
        <v>3281004180</v>
      </c>
      <c r="D864" s="21" t="str">
        <f>MID(درخواست[[#This Row],[کدمدرسه]],1,1)</f>
        <v>3</v>
      </c>
      <c r="E864" t="s">
        <v>280</v>
      </c>
      <c r="F864" t="s">
        <v>280</v>
      </c>
      <c r="G864" t="s">
        <v>281</v>
      </c>
      <c r="H86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64" t="s">
        <v>282</v>
      </c>
      <c r="J864">
        <v>9134514710</v>
      </c>
      <c r="K864">
        <v>3535280021</v>
      </c>
      <c r="L864" s="24" t="s">
        <v>2133</v>
      </c>
      <c r="M864" t="s">
        <v>52</v>
      </c>
      <c r="N864" t="str">
        <f>VLOOKUP(درخواست[[#This Row],[کدکتاب]],کتاب[#All],4,FALSE)</f>
        <v>سایر</v>
      </c>
      <c r="O864">
        <f>VLOOKUP(درخواست[[#This Row],[کدکتاب]],کتاب[#All],3,FALSE)</f>
        <v>430000</v>
      </c>
      <c r="P864">
        <f>IF(درخواست[[#This Row],[ناشر]]="هاجر",VLOOKUP(درخواست[[#This Row],[استان]],تخفیف[#All],3,FALSE),VLOOKUP(درخواست[[#This Row],[استان]],تخفیف[#All],4,FALSE))</f>
        <v>0.25</v>
      </c>
      <c r="Q864">
        <f>درخواست[[#This Row],[پشت جلد]]*(1-درخواست[[#This Row],[تخفیف]])</f>
        <v>322500</v>
      </c>
      <c r="R864">
        <v>6</v>
      </c>
    </row>
    <row r="865" spans="1:18" x14ac:dyDescent="0.25">
      <c r="A865" s="24" t="s">
        <v>1405</v>
      </c>
      <c r="B865" t="s">
        <v>279</v>
      </c>
      <c r="C865">
        <v>3281004180</v>
      </c>
      <c r="D865" s="21" t="str">
        <f>MID(درخواست[[#This Row],[کدمدرسه]],1,1)</f>
        <v>3</v>
      </c>
      <c r="E865" t="s">
        <v>280</v>
      </c>
      <c r="F865" t="s">
        <v>280</v>
      </c>
      <c r="G865" t="s">
        <v>281</v>
      </c>
      <c r="H86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65" t="s">
        <v>282</v>
      </c>
      <c r="J865">
        <v>9134514710</v>
      </c>
      <c r="K865">
        <v>3535280021</v>
      </c>
      <c r="L865" s="24" t="s">
        <v>2134</v>
      </c>
      <c r="M865" t="s">
        <v>53</v>
      </c>
      <c r="N865" t="str">
        <f>VLOOKUP(درخواست[[#This Row],[کدکتاب]],کتاب[#All],4,FALSE)</f>
        <v>سایر</v>
      </c>
      <c r="O865">
        <f>VLOOKUP(درخواست[[#This Row],[کدکتاب]],کتاب[#All],3,FALSE)</f>
        <v>233000</v>
      </c>
      <c r="P865">
        <f>IF(درخواست[[#This Row],[ناشر]]="هاجر",VLOOKUP(درخواست[[#This Row],[استان]],تخفیف[#All],3,FALSE),VLOOKUP(درخواست[[#This Row],[استان]],تخفیف[#All],4,FALSE))</f>
        <v>0.25</v>
      </c>
      <c r="Q865">
        <f>درخواست[[#This Row],[پشت جلد]]*(1-درخواست[[#This Row],[تخفیف]])</f>
        <v>174750</v>
      </c>
      <c r="R865">
        <v>0</v>
      </c>
    </row>
    <row r="866" spans="1:18" x14ac:dyDescent="0.25">
      <c r="A866" s="24" t="s">
        <v>1406</v>
      </c>
      <c r="B866" t="s">
        <v>279</v>
      </c>
      <c r="C866">
        <v>3281004180</v>
      </c>
      <c r="D866" s="21" t="str">
        <f>MID(درخواست[[#This Row],[کدمدرسه]],1,1)</f>
        <v>3</v>
      </c>
      <c r="E866" t="s">
        <v>280</v>
      </c>
      <c r="F866" t="s">
        <v>280</v>
      </c>
      <c r="G866" t="s">
        <v>281</v>
      </c>
      <c r="H86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66" t="s">
        <v>282</v>
      </c>
      <c r="J866">
        <v>9134514710</v>
      </c>
      <c r="K866">
        <v>3535280021</v>
      </c>
      <c r="L866" s="24" t="s">
        <v>2135</v>
      </c>
      <c r="M866" t="s">
        <v>54</v>
      </c>
      <c r="N866" t="str">
        <f>VLOOKUP(درخواست[[#This Row],[کدکتاب]],کتاب[#All],4,FALSE)</f>
        <v>سایر</v>
      </c>
      <c r="O866">
        <f>VLOOKUP(درخواست[[#This Row],[کدکتاب]],کتاب[#All],3,FALSE)</f>
        <v>600000</v>
      </c>
      <c r="P866">
        <f>IF(درخواست[[#This Row],[ناشر]]="هاجر",VLOOKUP(درخواست[[#This Row],[استان]],تخفیف[#All],3,FALSE),VLOOKUP(درخواست[[#This Row],[استان]],تخفیف[#All],4,FALSE))</f>
        <v>0.25</v>
      </c>
      <c r="Q866">
        <f>درخواست[[#This Row],[پشت جلد]]*(1-درخواست[[#This Row],[تخفیف]])</f>
        <v>450000</v>
      </c>
      <c r="R866">
        <v>1</v>
      </c>
    </row>
    <row r="867" spans="1:18" x14ac:dyDescent="0.25">
      <c r="A867" s="24" t="s">
        <v>1407</v>
      </c>
      <c r="B867" t="s">
        <v>279</v>
      </c>
      <c r="C867">
        <v>3281004180</v>
      </c>
      <c r="D867" s="21" t="str">
        <f>MID(درخواست[[#This Row],[کدمدرسه]],1,1)</f>
        <v>3</v>
      </c>
      <c r="E867" t="s">
        <v>280</v>
      </c>
      <c r="F867" t="s">
        <v>280</v>
      </c>
      <c r="G867" t="s">
        <v>281</v>
      </c>
      <c r="H86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67" t="s">
        <v>282</v>
      </c>
      <c r="J867">
        <v>9134514710</v>
      </c>
      <c r="K867">
        <v>3535280021</v>
      </c>
      <c r="L867" s="24" t="s">
        <v>2136</v>
      </c>
      <c r="M867" t="s">
        <v>55</v>
      </c>
      <c r="N867" t="str">
        <f>VLOOKUP(درخواست[[#This Row],[کدکتاب]],کتاب[#All],4,FALSE)</f>
        <v>سایر</v>
      </c>
      <c r="O867">
        <f>VLOOKUP(درخواست[[#This Row],[کدکتاب]],کتاب[#All],3,FALSE)</f>
        <v>200000</v>
      </c>
      <c r="P867">
        <f>IF(درخواست[[#This Row],[ناشر]]="هاجر",VLOOKUP(درخواست[[#This Row],[استان]],تخفیف[#All],3,FALSE),VLOOKUP(درخواست[[#This Row],[استان]],تخفیف[#All],4,FALSE))</f>
        <v>0.25</v>
      </c>
      <c r="Q867">
        <f>درخواست[[#This Row],[پشت جلد]]*(1-درخواست[[#This Row],[تخفیف]])</f>
        <v>150000</v>
      </c>
      <c r="R867">
        <v>0</v>
      </c>
    </row>
    <row r="868" spans="1:18" x14ac:dyDescent="0.25">
      <c r="A868" s="24" t="s">
        <v>1408</v>
      </c>
      <c r="B868" t="s">
        <v>279</v>
      </c>
      <c r="C868">
        <v>3281004180</v>
      </c>
      <c r="D868" s="21" t="str">
        <f>MID(درخواست[[#This Row],[کدمدرسه]],1,1)</f>
        <v>3</v>
      </c>
      <c r="E868" t="s">
        <v>280</v>
      </c>
      <c r="F868" t="s">
        <v>280</v>
      </c>
      <c r="G868" t="s">
        <v>281</v>
      </c>
      <c r="H86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68" t="s">
        <v>282</v>
      </c>
      <c r="J868">
        <v>9134514710</v>
      </c>
      <c r="K868">
        <v>3535280021</v>
      </c>
      <c r="L868" s="24" t="s">
        <v>2137</v>
      </c>
      <c r="M868" t="s">
        <v>56</v>
      </c>
      <c r="N868" t="str">
        <f>VLOOKUP(درخواست[[#This Row],[کدکتاب]],کتاب[#All],4,FALSE)</f>
        <v>سایر</v>
      </c>
      <c r="O868">
        <f>VLOOKUP(درخواست[[#This Row],[کدکتاب]],کتاب[#All],3,FALSE)</f>
        <v>340000</v>
      </c>
      <c r="P868">
        <f>IF(درخواست[[#This Row],[ناشر]]="هاجر",VLOOKUP(درخواست[[#This Row],[استان]],تخفیف[#All],3,FALSE),VLOOKUP(درخواست[[#This Row],[استان]],تخفیف[#All],4,FALSE))</f>
        <v>0.25</v>
      </c>
      <c r="Q868">
        <f>درخواست[[#This Row],[پشت جلد]]*(1-درخواست[[#This Row],[تخفیف]])</f>
        <v>255000</v>
      </c>
      <c r="R868">
        <v>0</v>
      </c>
    </row>
    <row r="869" spans="1:18" x14ac:dyDescent="0.25">
      <c r="A869" s="24" t="s">
        <v>1409</v>
      </c>
      <c r="B869" t="s">
        <v>279</v>
      </c>
      <c r="C869">
        <v>3281004180</v>
      </c>
      <c r="D869" s="21" t="str">
        <f>MID(درخواست[[#This Row],[کدمدرسه]],1,1)</f>
        <v>3</v>
      </c>
      <c r="E869" t="s">
        <v>280</v>
      </c>
      <c r="F869" t="s">
        <v>280</v>
      </c>
      <c r="G869" t="s">
        <v>281</v>
      </c>
      <c r="H86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69" t="s">
        <v>282</v>
      </c>
      <c r="J869">
        <v>9134514710</v>
      </c>
      <c r="K869">
        <v>3535280021</v>
      </c>
      <c r="L869" s="24" t="s">
        <v>2138</v>
      </c>
      <c r="M869" t="s">
        <v>57</v>
      </c>
      <c r="N869" t="str">
        <f>VLOOKUP(درخواست[[#This Row],[کدکتاب]],کتاب[#All],4,FALSE)</f>
        <v>هاجر</v>
      </c>
      <c r="O869">
        <f>VLOOKUP(درخواست[[#This Row],[کدکتاب]],کتاب[#All],3,FALSE)</f>
        <v>1200000</v>
      </c>
      <c r="P869">
        <f>IF(درخواست[[#This Row],[ناشر]]="هاجر",VLOOKUP(درخواست[[#This Row],[استان]],تخفیف[#All],3,FALSE),VLOOKUP(درخواست[[#This Row],[استان]],تخفیف[#All],4,FALSE))</f>
        <v>0.37</v>
      </c>
      <c r="Q869">
        <f>درخواست[[#This Row],[پشت جلد]]*(1-درخواست[[#This Row],[تخفیف]])</f>
        <v>756000</v>
      </c>
      <c r="R869">
        <v>0</v>
      </c>
    </row>
    <row r="870" spans="1:18" x14ac:dyDescent="0.25">
      <c r="A870" s="24" t="s">
        <v>1410</v>
      </c>
      <c r="B870" t="s">
        <v>279</v>
      </c>
      <c r="C870">
        <v>3281004180</v>
      </c>
      <c r="D870" s="21" t="str">
        <f>MID(درخواست[[#This Row],[کدمدرسه]],1,1)</f>
        <v>3</v>
      </c>
      <c r="E870" t="s">
        <v>280</v>
      </c>
      <c r="F870" t="s">
        <v>280</v>
      </c>
      <c r="G870" t="s">
        <v>281</v>
      </c>
      <c r="H87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70" t="s">
        <v>282</v>
      </c>
      <c r="J870">
        <v>9134514710</v>
      </c>
      <c r="K870">
        <v>3535280021</v>
      </c>
      <c r="L870" s="24" t="s">
        <v>2139</v>
      </c>
      <c r="M870" t="s">
        <v>58</v>
      </c>
      <c r="N870" t="str">
        <f>VLOOKUP(درخواست[[#This Row],[کدکتاب]],کتاب[#All],4,FALSE)</f>
        <v>هاجر</v>
      </c>
      <c r="O870">
        <f>VLOOKUP(درخواست[[#This Row],[کدکتاب]],کتاب[#All],3,FALSE)</f>
        <v>1360000</v>
      </c>
      <c r="P870">
        <f>IF(درخواست[[#This Row],[ناشر]]="هاجر",VLOOKUP(درخواست[[#This Row],[استان]],تخفیف[#All],3,FALSE),VLOOKUP(درخواست[[#This Row],[استان]],تخفیف[#All],4,FALSE))</f>
        <v>0.37</v>
      </c>
      <c r="Q870">
        <f>درخواست[[#This Row],[پشت جلد]]*(1-درخواست[[#This Row],[تخفیف]])</f>
        <v>856800</v>
      </c>
      <c r="R870">
        <v>0</v>
      </c>
    </row>
    <row r="871" spans="1:18" x14ac:dyDescent="0.25">
      <c r="A871" s="24" t="s">
        <v>1411</v>
      </c>
      <c r="B871" t="s">
        <v>279</v>
      </c>
      <c r="C871">
        <v>3281004180</v>
      </c>
      <c r="D871" s="21" t="str">
        <f>MID(درخواست[[#This Row],[کدمدرسه]],1,1)</f>
        <v>3</v>
      </c>
      <c r="E871" t="s">
        <v>280</v>
      </c>
      <c r="F871" t="s">
        <v>280</v>
      </c>
      <c r="G871" t="s">
        <v>281</v>
      </c>
      <c r="H871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71" t="s">
        <v>282</v>
      </c>
      <c r="J871">
        <v>9134514710</v>
      </c>
      <c r="K871">
        <v>3535280021</v>
      </c>
      <c r="L871" s="24" t="s">
        <v>2140</v>
      </c>
      <c r="M871" t="s">
        <v>59</v>
      </c>
      <c r="N871" t="str">
        <f>VLOOKUP(درخواست[[#This Row],[کدکتاب]],کتاب[#All],4,FALSE)</f>
        <v>سایر</v>
      </c>
      <c r="O871">
        <f>VLOOKUP(درخواست[[#This Row],[کدکتاب]],کتاب[#All],3,FALSE)</f>
        <v>290000</v>
      </c>
      <c r="P871">
        <f>IF(درخواست[[#This Row],[ناشر]]="هاجر",VLOOKUP(درخواست[[#This Row],[استان]],تخفیف[#All],3,FALSE),VLOOKUP(درخواست[[#This Row],[استان]],تخفیف[#All],4,FALSE))</f>
        <v>0.25</v>
      </c>
      <c r="Q871">
        <f>درخواست[[#This Row],[پشت جلد]]*(1-درخواست[[#This Row],[تخفیف]])</f>
        <v>217500</v>
      </c>
      <c r="R871">
        <v>22</v>
      </c>
    </row>
    <row r="872" spans="1:18" x14ac:dyDescent="0.25">
      <c r="A872" s="24" t="s">
        <v>1412</v>
      </c>
      <c r="B872" t="s">
        <v>279</v>
      </c>
      <c r="C872">
        <v>3281004180</v>
      </c>
      <c r="D872" s="21" t="str">
        <f>MID(درخواست[[#This Row],[کدمدرسه]],1,1)</f>
        <v>3</v>
      </c>
      <c r="E872" t="s">
        <v>280</v>
      </c>
      <c r="F872" t="s">
        <v>280</v>
      </c>
      <c r="G872" t="s">
        <v>281</v>
      </c>
      <c r="H872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72" t="s">
        <v>282</v>
      </c>
      <c r="J872">
        <v>9134514710</v>
      </c>
      <c r="K872">
        <v>3535280021</v>
      </c>
      <c r="L872" s="24" t="s">
        <v>2141</v>
      </c>
      <c r="M872" t="s">
        <v>60</v>
      </c>
      <c r="N872" t="str">
        <f>VLOOKUP(درخواست[[#This Row],[کدکتاب]],کتاب[#All],4,FALSE)</f>
        <v>سایر</v>
      </c>
      <c r="O872">
        <f>VLOOKUP(درخواست[[#This Row],[کدکتاب]],کتاب[#All],3,FALSE)</f>
        <v>350000</v>
      </c>
      <c r="P872">
        <f>IF(درخواست[[#This Row],[ناشر]]="هاجر",VLOOKUP(درخواست[[#This Row],[استان]],تخفیف[#All],3,FALSE),VLOOKUP(درخواست[[#This Row],[استان]],تخفیف[#All],4,FALSE))</f>
        <v>0.25</v>
      </c>
      <c r="Q872">
        <f>درخواست[[#This Row],[پشت جلد]]*(1-درخواست[[#This Row],[تخفیف]])</f>
        <v>262500</v>
      </c>
      <c r="R872">
        <v>0</v>
      </c>
    </row>
    <row r="873" spans="1:18" x14ac:dyDescent="0.25">
      <c r="A873" s="24" t="s">
        <v>1413</v>
      </c>
      <c r="B873" t="s">
        <v>279</v>
      </c>
      <c r="C873">
        <v>3281004180</v>
      </c>
      <c r="D873" s="21" t="str">
        <f>MID(درخواست[[#This Row],[کدمدرسه]],1,1)</f>
        <v>3</v>
      </c>
      <c r="E873" t="s">
        <v>280</v>
      </c>
      <c r="F873" t="s">
        <v>280</v>
      </c>
      <c r="G873" t="s">
        <v>281</v>
      </c>
      <c r="H87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73" t="s">
        <v>282</v>
      </c>
      <c r="J873">
        <v>9134514710</v>
      </c>
      <c r="K873">
        <v>3535280021</v>
      </c>
      <c r="L873" s="24" t="s">
        <v>2142</v>
      </c>
      <c r="M873" t="s">
        <v>61</v>
      </c>
      <c r="N873" t="str">
        <f>VLOOKUP(درخواست[[#This Row],[کدکتاب]],کتاب[#All],4,FALSE)</f>
        <v>سایر</v>
      </c>
      <c r="O873">
        <f>VLOOKUP(درخواست[[#This Row],[کدکتاب]],کتاب[#All],3,FALSE)</f>
        <v>0</v>
      </c>
      <c r="P873">
        <f>IF(درخواست[[#This Row],[ناشر]]="هاجر",VLOOKUP(درخواست[[#This Row],[استان]],تخفیف[#All],3,FALSE),VLOOKUP(درخواست[[#This Row],[استان]],تخفیف[#All],4,FALSE))</f>
        <v>0.25</v>
      </c>
      <c r="Q873">
        <f>درخواست[[#This Row],[پشت جلد]]*(1-درخواست[[#This Row],[تخفیف]])</f>
        <v>0</v>
      </c>
      <c r="R873">
        <v>0</v>
      </c>
    </row>
    <row r="874" spans="1:18" x14ac:dyDescent="0.25">
      <c r="A874" s="24" t="s">
        <v>1414</v>
      </c>
      <c r="B874" t="s">
        <v>279</v>
      </c>
      <c r="C874">
        <v>3281004180</v>
      </c>
      <c r="D874" s="21" t="str">
        <f>MID(درخواست[[#This Row],[کدمدرسه]],1,1)</f>
        <v>3</v>
      </c>
      <c r="E874" t="s">
        <v>280</v>
      </c>
      <c r="F874" t="s">
        <v>280</v>
      </c>
      <c r="G874" t="s">
        <v>281</v>
      </c>
      <c r="H87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74" t="s">
        <v>282</v>
      </c>
      <c r="J874">
        <v>9134514710</v>
      </c>
      <c r="K874">
        <v>3535280021</v>
      </c>
      <c r="L874" s="24" t="s">
        <v>2143</v>
      </c>
      <c r="M874" t="s">
        <v>62</v>
      </c>
      <c r="N874" t="str">
        <f>VLOOKUP(درخواست[[#This Row],[کدکتاب]],کتاب[#All],4,FALSE)</f>
        <v>سایر</v>
      </c>
      <c r="O874">
        <f>VLOOKUP(درخواست[[#This Row],[کدکتاب]],کتاب[#All],3,FALSE)</f>
        <v>160000</v>
      </c>
      <c r="P874">
        <f>IF(درخواست[[#This Row],[ناشر]]="هاجر",VLOOKUP(درخواست[[#This Row],[استان]],تخفیف[#All],3,FALSE),VLOOKUP(درخواست[[#This Row],[استان]],تخفیف[#All],4,FALSE))</f>
        <v>0.25</v>
      </c>
      <c r="Q874">
        <f>درخواست[[#This Row],[پشت جلد]]*(1-درخواست[[#This Row],[تخفیف]])</f>
        <v>120000</v>
      </c>
      <c r="R874">
        <v>7</v>
      </c>
    </row>
    <row r="875" spans="1:18" x14ac:dyDescent="0.25">
      <c r="A875" s="24" t="s">
        <v>1415</v>
      </c>
      <c r="B875" t="s">
        <v>279</v>
      </c>
      <c r="C875">
        <v>3281004180</v>
      </c>
      <c r="D875" s="21" t="str">
        <f>MID(درخواست[[#This Row],[کدمدرسه]],1,1)</f>
        <v>3</v>
      </c>
      <c r="E875" t="s">
        <v>280</v>
      </c>
      <c r="F875" t="s">
        <v>280</v>
      </c>
      <c r="G875" t="s">
        <v>281</v>
      </c>
      <c r="H87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75" t="s">
        <v>282</v>
      </c>
      <c r="J875">
        <v>9134514710</v>
      </c>
      <c r="K875">
        <v>3535280021</v>
      </c>
      <c r="L875" s="24" t="s">
        <v>2144</v>
      </c>
      <c r="M875" t="s">
        <v>63</v>
      </c>
      <c r="N875" t="str">
        <f>VLOOKUP(درخواست[[#This Row],[کدکتاب]],کتاب[#All],4,FALSE)</f>
        <v>سایر</v>
      </c>
      <c r="O875">
        <f>VLOOKUP(درخواست[[#This Row],[کدکتاب]],کتاب[#All],3,FALSE)</f>
        <v>250000</v>
      </c>
      <c r="P875">
        <f>IF(درخواست[[#This Row],[ناشر]]="هاجر",VLOOKUP(درخواست[[#This Row],[استان]],تخفیف[#All],3,FALSE),VLOOKUP(درخواست[[#This Row],[استان]],تخفیف[#All],4,FALSE))</f>
        <v>0.25</v>
      </c>
      <c r="Q875">
        <f>درخواست[[#This Row],[پشت جلد]]*(1-درخواست[[#This Row],[تخفیف]])</f>
        <v>187500</v>
      </c>
      <c r="R875">
        <v>0</v>
      </c>
    </row>
    <row r="876" spans="1:18" x14ac:dyDescent="0.25">
      <c r="A876" s="24" t="s">
        <v>1416</v>
      </c>
      <c r="B876" t="s">
        <v>279</v>
      </c>
      <c r="C876">
        <v>3281004180</v>
      </c>
      <c r="D876" s="21" t="str">
        <f>MID(درخواست[[#This Row],[کدمدرسه]],1,1)</f>
        <v>3</v>
      </c>
      <c r="E876" t="s">
        <v>280</v>
      </c>
      <c r="F876" t="s">
        <v>280</v>
      </c>
      <c r="G876" t="s">
        <v>281</v>
      </c>
      <c r="H87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76" t="s">
        <v>282</v>
      </c>
      <c r="J876">
        <v>9134514710</v>
      </c>
      <c r="K876">
        <v>3535280021</v>
      </c>
      <c r="L876" s="24" t="s">
        <v>2145</v>
      </c>
      <c r="M876" t="s">
        <v>64</v>
      </c>
      <c r="N876" t="str">
        <f>VLOOKUP(درخواست[[#This Row],[کدکتاب]],کتاب[#All],4,FALSE)</f>
        <v>سایر</v>
      </c>
      <c r="O876">
        <f>VLOOKUP(درخواست[[#This Row],[کدکتاب]],کتاب[#All],3,FALSE)</f>
        <v>620000</v>
      </c>
      <c r="P876">
        <f>IF(درخواست[[#This Row],[ناشر]]="هاجر",VLOOKUP(درخواست[[#This Row],[استان]],تخفیف[#All],3,FALSE),VLOOKUP(درخواست[[#This Row],[استان]],تخفیف[#All],4,FALSE))</f>
        <v>0.25</v>
      </c>
      <c r="Q876">
        <f>درخواست[[#This Row],[پشت جلد]]*(1-درخواست[[#This Row],[تخفیف]])</f>
        <v>465000</v>
      </c>
      <c r="R876">
        <v>0</v>
      </c>
    </row>
    <row r="877" spans="1:18" x14ac:dyDescent="0.25">
      <c r="A877" s="24" t="s">
        <v>1417</v>
      </c>
      <c r="B877" t="s">
        <v>279</v>
      </c>
      <c r="C877">
        <v>3281004180</v>
      </c>
      <c r="D877" s="21" t="str">
        <f>MID(درخواست[[#This Row],[کدمدرسه]],1,1)</f>
        <v>3</v>
      </c>
      <c r="E877" t="s">
        <v>280</v>
      </c>
      <c r="F877" t="s">
        <v>280</v>
      </c>
      <c r="G877" t="s">
        <v>281</v>
      </c>
      <c r="H87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77" t="s">
        <v>282</v>
      </c>
      <c r="J877">
        <v>9134514710</v>
      </c>
      <c r="K877">
        <v>3535280021</v>
      </c>
      <c r="L877" s="24" t="s">
        <v>2146</v>
      </c>
      <c r="M877" t="s">
        <v>65</v>
      </c>
      <c r="N877" t="str">
        <f>VLOOKUP(درخواست[[#This Row],[کدکتاب]],کتاب[#All],4,FALSE)</f>
        <v>سایر</v>
      </c>
      <c r="O877">
        <f>VLOOKUP(درخواست[[#This Row],[کدکتاب]],کتاب[#All],3,FALSE)</f>
        <v>240000</v>
      </c>
      <c r="P877">
        <f>IF(درخواست[[#This Row],[ناشر]]="هاجر",VLOOKUP(درخواست[[#This Row],[استان]],تخفیف[#All],3,FALSE),VLOOKUP(درخواست[[#This Row],[استان]],تخفیف[#All],4,FALSE))</f>
        <v>0.25</v>
      </c>
      <c r="Q877">
        <f>درخواست[[#This Row],[پشت جلد]]*(1-درخواست[[#This Row],[تخفیف]])</f>
        <v>180000</v>
      </c>
      <c r="R877">
        <v>0</v>
      </c>
    </row>
    <row r="878" spans="1:18" x14ac:dyDescent="0.25">
      <c r="A878" s="24" t="s">
        <v>1418</v>
      </c>
      <c r="B878" t="s">
        <v>279</v>
      </c>
      <c r="C878">
        <v>3281004180</v>
      </c>
      <c r="D878" s="21" t="str">
        <f>MID(درخواست[[#This Row],[کدمدرسه]],1,1)</f>
        <v>3</v>
      </c>
      <c r="E878" t="s">
        <v>280</v>
      </c>
      <c r="F878" t="s">
        <v>280</v>
      </c>
      <c r="G878" t="s">
        <v>281</v>
      </c>
      <c r="H87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78" t="s">
        <v>282</v>
      </c>
      <c r="J878">
        <v>9134514710</v>
      </c>
      <c r="K878">
        <v>3535280021</v>
      </c>
      <c r="L878" s="24" t="s">
        <v>434</v>
      </c>
      <c r="M878" t="s">
        <v>66</v>
      </c>
      <c r="N878" t="str">
        <f>VLOOKUP(درخواست[[#This Row],[کدکتاب]],کتاب[#All],4,FALSE)</f>
        <v>سایر</v>
      </c>
      <c r="O878">
        <f>VLOOKUP(درخواست[[#This Row],[کدکتاب]],کتاب[#All],3,FALSE)</f>
        <v>300000</v>
      </c>
      <c r="P878">
        <f>IF(درخواست[[#This Row],[ناشر]]="هاجر",VLOOKUP(درخواست[[#This Row],[استان]],تخفیف[#All],3,FALSE),VLOOKUP(درخواست[[#This Row],[استان]],تخفیف[#All],4,FALSE))</f>
        <v>0.25</v>
      </c>
      <c r="Q878">
        <f>درخواست[[#This Row],[پشت جلد]]*(1-درخواست[[#This Row],[تخفیف]])</f>
        <v>225000</v>
      </c>
      <c r="R878">
        <v>0</v>
      </c>
    </row>
    <row r="879" spans="1:18" x14ac:dyDescent="0.25">
      <c r="A879" s="24" t="s">
        <v>1419</v>
      </c>
      <c r="B879" t="s">
        <v>279</v>
      </c>
      <c r="C879">
        <v>3281004180</v>
      </c>
      <c r="D879" s="21" t="str">
        <f>MID(درخواست[[#This Row],[کدمدرسه]],1,1)</f>
        <v>3</v>
      </c>
      <c r="E879" t="s">
        <v>280</v>
      </c>
      <c r="F879" t="s">
        <v>280</v>
      </c>
      <c r="G879" t="s">
        <v>281</v>
      </c>
      <c r="H87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79" t="s">
        <v>282</v>
      </c>
      <c r="J879">
        <v>9134514710</v>
      </c>
      <c r="K879">
        <v>3535280021</v>
      </c>
      <c r="L879" s="24" t="s">
        <v>2147</v>
      </c>
      <c r="M879" t="s">
        <v>67</v>
      </c>
      <c r="N879" t="str">
        <f>VLOOKUP(درخواست[[#This Row],[کدکتاب]],کتاب[#All],4,FALSE)</f>
        <v>سایر</v>
      </c>
      <c r="O879">
        <f>VLOOKUP(درخواست[[#This Row],[کدکتاب]],کتاب[#All],3,FALSE)</f>
        <v>400000</v>
      </c>
      <c r="P879">
        <f>IF(درخواست[[#This Row],[ناشر]]="هاجر",VLOOKUP(درخواست[[#This Row],[استان]],تخفیف[#All],3,FALSE),VLOOKUP(درخواست[[#This Row],[استان]],تخفیف[#All],4,FALSE))</f>
        <v>0.25</v>
      </c>
      <c r="Q879">
        <f>درخواست[[#This Row],[پشت جلد]]*(1-درخواست[[#This Row],[تخفیف]])</f>
        <v>300000</v>
      </c>
      <c r="R879">
        <v>0</v>
      </c>
    </row>
    <row r="880" spans="1:18" x14ac:dyDescent="0.25">
      <c r="A880" s="24" t="s">
        <v>1420</v>
      </c>
      <c r="B880" t="s">
        <v>279</v>
      </c>
      <c r="C880">
        <v>3281004180</v>
      </c>
      <c r="D880" s="21" t="str">
        <f>MID(درخواست[[#This Row],[کدمدرسه]],1,1)</f>
        <v>3</v>
      </c>
      <c r="E880" t="s">
        <v>280</v>
      </c>
      <c r="F880" t="s">
        <v>280</v>
      </c>
      <c r="G880" t="s">
        <v>281</v>
      </c>
      <c r="H88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80" t="s">
        <v>282</v>
      </c>
      <c r="J880">
        <v>9134514710</v>
      </c>
      <c r="K880">
        <v>3535280021</v>
      </c>
      <c r="L880" s="24" t="s">
        <v>2148</v>
      </c>
      <c r="M880" t="s">
        <v>68</v>
      </c>
      <c r="N880" t="str">
        <f>VLOOKUP(درخواست[[#This Row],[کدکتاب]],کتاب[#All],4,FALSE)</f>
        <v>سایر</v>
      </c>
      <c r="O880">
        <f>VLOOKUP(درخواست[[#This Row],[کدکتاب]],کتاب[#All],3,FALSE)</f>
        <v>180000</v>
      </c>
      <c r="P880">
        <f>IF(درخواست[[#This Row],[ناشر]]="هاجر",VLOOKUP(درخواست[[#This Row],[استان]],تخفیف[#All],3,FALSE),VLOOKUP(درخواست[[#This Row],[استان]],تخفیف[#All],4,FALSE))</f>
        <v>0.25</v>
      </c>
      <c r="Q880">
        <f>درخواست[[#This Row],[پشت جلد]]*(1-درخواست[[#This Row],[تخفیف]])</f>
        <v>135000</v>
      </c>
      <c r="R880">
        <v>0</v>
      </c>
    </row>
    <row r="881" spans="1:18" x14ac:dyDescent="0.25">
      <c r="A881" s="24" t="s">
        <v>1421</v>
      </c>
      <c r="B881" t="s">
        <v>279</v>
      </c>
      <c r="C881">
        <v>3281004180</v>
      </c>
      <c r="D881" s="21" t="str">
        <f>MID(درخواست[[#This Row],[کدمدرسه]],1,1)</f>
        <v>3</v>
      </c>
      <c r="E881" t="s">
        <v>280</v>
      </c>
      <c r="F881" t="s">
        <v>280</v>
      </c>
      <c r="G881" t="s">
        <v>281</v>
      </c>
      <c r="H881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81" t="s">
        <v>282</v>
      </c>
      <c r="J881">
        <v>9134514710</v>
      </c>
      <c r="K881">
        <v>3535280021</v>
      </c>
      <c r="L881" s="24" t="s">
        <v>2153</v>
      </c>
      <c r="M881" t="s">
        <v>69</v>
      </c>
      <c r="N881" t="str">
        <f>VLOOKUP(درخواست[[#This Row],[کدکتاب]],کتاب[#All],4,FALSE)</f>
        <v>سایر</v>
      </c>
      <c r="O881">
        <f>VLOOKUP(درخواست[[#This Row],[کدکتاب]],کتاب[#All],3,FALSE)</f>
        <v>390000</v>
      </c>
      <c r="P881">
        <f>IF(درخواست[[#This Row],[ناشر]]="هاجر",VLOOKUP(درخواست[[#This Row],[استان]],تخفیف[#All],3,FALSE),VLOOKUP(درخواست[[#This Row],[استان]],تخفیف[#All],4,FALSE))</f>
        <v>0.25</v>
      </c>
      <c r="Q881">
        <f>درخواست[[#This Row],[پشت جلد]]*(1-درخواست[[#This Row],[تخفیف]])</f>
        <v>292500</v>
      </c>
      <c r="R881">
        <v>0</v>
      </c>
    </row>
    <row r="882" spans="1:18" x14ac:dyDescent="0.25">
      <c r="A882" s="24" t="s">
        <v>1422</v>
      </c>
      <c r="B882" t="s">
        <v>279</v>
      </c>
      <c r="C882">
        <v>3281004180</v>
      </c>
      <c r="D882" s="21" t="str">
        <f>MID(درخواست[[#This Row],[کدمدرسه]],1,1)</f>
        <v>3</v>
      </c>
      <c r="E882" t="s">
        <v>280</v>
      </c>
      <c r="F882" t="s">
        <v>280</v>
      </c>
      <c r="G882" t="s">
        <v>281</v>
      </c>
      <c r="H882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82" t="s">
        <v>282</v>
      </c>
      <c r="J882">
        <v>9134514710</v>
      </c>
      <c r="K882">
        <v>3535280021</v>
      </c>
      <c r="L882" s="24" t="s">
        <v>2149</v>
      </c>
      <c r="M882" t="s">
        <v>70</v>
      </c>
      <c r="N882" t="str">
        <f>VLOOKUP(درخواست[[#This Row],[کدکتاب]],کتاب[#All],4,FALSE)</f>
        <v>سایر</v>
      </c>
      <c r="O882">
        <f>VLOOKUP(درخواست[[#This Row],[کدکتاب]],کتاب[#All],3,FALSE)</f>
        <v>340000</v>
      </c>
      <c r="P882">
        <f>IF(درخواست[[#This Row],[ناشر]]="هاجر",VLOOKUP(درخواست[[#This Row],[استان]],تخفیف[#All],3,FALSE),VLOOKUP(درخواست[[#This Row],[استان]],تخفیف[#All],4,FALSE))</f>
        <v>0.25</v>
      </c>
      <c r="Q882">
        <f>درخواست[[#This Row],[پشت جلد]]*(1-درخواست[[#This Row],[تخفیف]])</f>
        <v>255000</v>
      </c>
      <c r="R882">
        <v>1</v>
      </c>
    </row>
    <row r="883" spans="1:18" x14ac:dyDescent="0.25">
      <c r="A883" s="24" t="s">
        <v>1423</v>
      </c>
      <c r="B883" t="s">
        <v>279</v>
      </c>
      <c r="C883">
        <v>3281004180</v>
      </c>
      <c r="D883" s="21" t="str">
        <f>MID(درخواست[[#This Row],[کدمدرسه]],1,1)</f>
        <v>3</v>
      </c>
      <c r="E883" t="s">
        <v>280</v>
      </c>
      <c r="F883" t="s">
        <v>280</v>
      </c>
      <c r="G883" t="s">
        <v>281</v>
      </c>
      <c r="H88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83" t="s">
        <v>282</v>
      </c>
      <c r="J883">
        <v>9134514710</v>
      </c>
      <c r="K883">
        <v>3535280021</v>
      </c>
      <c r="L883" s="24" t="s">
        <v>2150</v>
      </c>
      <c r="M883" t="s">
        <v>71</v>
      </c>
      <c r="N883" t="str">
        <f>VLOOKUP(درخواست[[#This Row],[کدکتاب]],کتاب[#All],4,FALSE)</f>
        <v>سایر</v>
      </c>
      <c r="O883">
        <f>VLOOKUP(درخواست[[#This Row],[کدکتاب]],کتاب[#All],3,FALSE)</f>
        <v>130000</v>
      </c>
      <c r="P883">
        <f>IF(درخواست[[#This Row],[ناشر]]="هاجر",VLOOKUP(درخواست[[#This Row],[استان]],تخفیف[#All],3,FALSE),VLOOKUP(درخواست[[#This Row],[استان]],تخفیف[#All],4,FALSE))</f>
        <v>0.25</v>
      </c>
      <c r="Q883">
        <f>درخواست[[#This Row],[پشت جلد]]*(1-درخواست[[#This Row],[تخفیف]])</f>
        <v>97500</v>
      </c>
      <c r="R883">
        <v>0</v>
      </c>
    </row>
    <row r="884" spans="1:18" x14ac:dyDescent="0.25">
      <c r="A884" s="24" t="s">
        <v>1424</v>
      </c>
      <c r="B884" t="s">
        <v>279</v>
      </c>
      <c r="C884">
        <v>3281004180</v>
      </c>
      <c r="D884" s="21" t="str">
        <f>MID(درخواست[[#This Row],[کدمدرسه]],1,1)</f>
        <v>3</v>
      </c>
      <c r="E884" t="s">
        <v>280</v>
      </c>
      <c r="F884" t="s">
        <v>280</v>
      </c>
      <c r="G884" t="s">
        <v>281</v>
      </c>
      <c r="H88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84" t="s">
        <v>282</v>
      </c>
      <c r="J884">
        <v>9134514710</v>
      </c>
      <c r="K884">
        <v>3535280021</v>
      </c>
      <c r="L884" s="24" t="s">
        <v>2162</v>
      </c>
      <c r="M884" t="s">
        <v>72</v>
      </c>
      <c r="N884" t="str">
        <f>VLOOKUP(درخواست[[#This Row],[کدکتاب]],کتاب[#All],4,FALSE)</f>
        <v>سایر</v>
      </c>
      <c r="O884">
        <f>VLOOKUP(درخواست[[#This Row],[کدکتاب]],کتاب[#All],3,FALSE)</f>
        <v>280000</v>
      </c>
      <c r="P884">
        <f>IF(درخواست[[#This Row],[ناشر]]="هاجر",VLOOKUP(درخواست[[#This Row],[استان]],تخفیف[#All],3,FALSE),VLOOKUP(درخواست[[#This Row],[استان]],تخفیف[#All],4,FALSE))</f>
        <v>0.25</v>
      </c>
      <c r="Q884">
        <f>درخواست[[#This Row],[پشت جلد]]*(1-درخواست[[#This Row],[تخفیف]])</f>
        <v>210000</v>
      </c>
      <c r="R884">
        <v>6</v>
      </c>
    </row>
    <row r="885" spans="1:18" x14ac:dyDescent="0.25">
      <c r="A885" s="24" t="s">
        <v>1425</v>
      </c>
      <c r="B885" t="s">
        <v>279</v>
      </c>
      <c r="C885">
        <v>3281004180</v>
      </c>
      <c r="D885" s="21" t="str">
        <f>MID(درخواست[[#This Row],[کدمدرسه]],1,1)</f>
        <v>3</v>
      </c>
      <c r="E885" t="s">
        <v>280</v>
      </c>
      <c r="F885" t="s">
        <v>280</v>
      </c>
      <c r="G885" t="s">
        <v>281</v>
      </c>
      <c r="H88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85" t="s">
        <v>282</v>
      </c>
      <c r="J885">
        <v>9134514710</v>
      </c>
      <c r="K885">
        <v>3535280021</v>
      </c>
      <c r="L885" s="24" t="s">
        <v>2152</v>
      </c>
      <c r="M885" t="s">
        <v>73</v>
      </c>
      <c r="N885" t="str">
        <f>VLOOKUP(درخواست[[#This Row],[کدکتاب]],کتاب[#All],4,FALSE)</f>
        <v>سایر</v>
      </c>
      <c r="O885">
        <f>VLOOKUP(درخواست[[#This Row],[کدکتاب]],کتاب[#All],3,FALSE)</f>
        <v>210000</v>
      </c>
      <c r="P885">
        <f>IF(درخواست[[#This Row],[ناشر]]="هاجر",VLOOKUP(درخواست[[#This Row],[استان]],تخفیف[#All],3,FALSE),VLOOKUP(درخواست[[#This Row],[استان]],تخفیف[#All],4,FALSE))</f>
        <v>0.25</v>
      </c>
      <c r="Q885">
        <f>درخواست[[#This Row],[پشت جلد]]*(1-درخواست[[#This Row],[تخفیف]])</f>
        <v>157500</v>
      </c>
      <c r="R885">
        <v>22</v>
      </c>
    </row>
    <row r="886" spans="1:18" x14ac:dyDescent="0.25">
      <c r="A886" s="24" t="s">
        <v>1426</v>
      </c>
      <c r="B886" t="s">
        <v>279</v>
      </c>
      <c r="C886">
        <v>3281004180</v>
      </c>
      <c r="D886" s="21" t="str">
        <f>MID(درخواست[[#This Row],[کدمدرسه]],1,1)</f>
        <v>3</v>
      </c>
      <c r="E886" t="s">
        <v>280</v>
      </c>
      <c r="F886" t="s">
        <v>280</v>
      </c>
      <c r="G886" t="s">
        <v>281</v>
      </c>
      <c r="H88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86" t="s">
        <v>282</v>
      </c>
      <c r="J886">
        <v>9134514710</v>
      </c>
      <c r="K886">
        <v>3535280021</v>
      </c>
      <c r="L886" s="24" t="s">
        <v>2154</v>
      </c>
      <c r="M886" t="s">
        <v>74</v>
      </c>
      <c r="N886" t="str">
        <f>VLOOKUP(درخواست[[#This Row],[کدکتاب]],کتاب[#All],4,FALSE)</f>
        <v>سایر</v>
      </c>
      <c r="O886">
        <f>VLOOKUP(درخواست[[#This Row],[کدکتاب]],کتاب[#All],3,FALSE)</f>
        <v>80000</v>
      </c>
      <c r="P886">
        <f>IF(درخواست[[#This Row],[ناشر]]="هاجر",VLOOKUP(درخواست[[#This Row],[استان]],تخفیف[#All],3,FALSE),VLOOKUP(درخواست[[#This Row],[استان]],تخفیف[#All],4,FALSE))</f>
        <v>0.25</v>
      </c>
      <c r="Q886">
        <f>درخواست[[#This Row],[پشت جلد]]*(1-درخواست[[#This Row],[تخفیف]])</f>
        <v>60000</v>
      </c>
      <c r="R886">
        <v>22</v>
      </c>
    </row>
    <row r="887" spans="1:18" x14ac:dyDescent="0.25">
      <c r="A887" s="24" t="s">
        <v>1427</v>
      </c>
      <c r="B887" t="s">
        <v>279</v>
      </c>
      <c r="C887">
        <v>3281004180</v>
      </c>
      <c r="D887" s="21" t="str">
        <f>MID(درخواست[[#This Row],[کدمدرسه]],1,1)</f>
        <v>3</v>
      </c>
      <c r="E887" t="s">
        <v>280</v>
      </c>
      <c r="F887" t="s">
        <v>280</v>
      </c>
      <c r="G887" t="s">
        <v>281</v>
      </c>
      <c r="H88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87" t="s">
        <v>282</v>
      </c>
      <c r="J887">
        <v>9134514710</v>
      </c>
      <c r="K887">
        <v>3535280021</v>
      </c>
      <c r="L887" s="24" t="s">
        <v>2156</v>
      </c>
      <c r="M887" t="s">
        <v>75</v>
      </c>
      <c r="N887" t="str">
        <f>VLOOKUP(درخواست[[#This Row],[کدکتاب]],کتاب[#All],4,FALSE)</f>
        <v>هاجر</v>
      </c>
      <c r="O887">
        <f>VLOOKUP(درخواست[[#This Row],[کدکتاب]],کتاب[#All],3,FALSE)</f>
        <v>500000</v>
      </c>
      <c r="P887">
        <f>IF(درخواست[[#This Row],[ناشر]]="هاجر",VLOOKUP(درخواست[[#This Row],[استان]],تخفیف[#All],3,FALSE),VLOOKUP(درخواست[[#This Row],[استان]],تخفیف[#All],4,FALSE))</f>
        <v>0.37</v>
      </c>
      <c r="Q887">
        <f>درخواست[[#This Row],[پشت جلد]]*(1-درخواست[[#This Row],[تخفیف]])</f>
        <v>315000</v>
      </c>
      <c r="R887">
        <v>40</v>
      </c>
    </row>
    <row r="888" spans="1:18" x14ac:dyDescent="0.25">
      <c r="A888" s="24" t="s">
        <v>1428</v>
      </c>
      <c r="B888" t="s">
        <v>279</v>
      </c>
      <c r="C888">
        <v>3281004180</v>
      </c>
      <c r="D888" s="21" t="str">
        <f>MID(درخواست[[#This Row],[کدمدرسه]],1,1)</f>
        <v>3</v>
      </c>
      <c r="E888" t="s">
        <v>280</v>
      </c>
      <c r="F888" t="s">
        <v>280</v>
      </c>
      <c r="G888" t="s">
        <v>281</v>
      </c>
      <c r="H88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88" t="s">
        <v>282</v>
      </c>
      <c r="J888">
        <v>9134514710</v>
      </c>
      <c r="K888">
        <v>3535280021</v>
      </c>
      <c r="L888" s="24" t="s">
        <v>2155</v>
      </c>
      <c r="M888" t="s">
        <v>76</v>
      </c>
      <c r="N888" t="str">
        <f>VLOOKUP(درخواست[[#This Row],[کدکتاب]],کتاب[#All],4,FALSE)</f>
        <v>هاجر</v>
      </c>
      <c r="O888">
        <f>VLOOKUP(درخواست[[#This Row],[کدکتاب]],کتاب[#All],3,FALSE)</f>
        <v>360000</v>
      </c>
      <c r="P888">
        <f>IF(درخواست[[#This Row],[ناشر]]="هاجر",VLOOKUP(درخواست[[#This Row],[استان]],تخفیف[#All],3,FALSE),VLOOKUP(درخواست[[#This Row],[استان]],تخفیف[#All],4,FALSE))</f>
        <v>0.37</v>
      </c>
      <c r="Q888">
        <f>درخواست[[#This Row],[پشت جلد]]*(1-درخواست[[#This Row],[تخفیف]])</f>
        <v>226800</v>
      </c>
      <c r="R888">
        <v>0</v>
      </c>
    </row>
    <row r="889" spans="1:18" x14ac:dyDescent="0.25">
      <c r="A889" s="24" t="s">
        <v>1429</v>
      </c>
      <c r="B889" t="s">
        <v>279</v>
      </c>
      <c r="C889">
        <v>3281004180</v>
      </c>
      <c r="D889" s="21" t="str">
        <f>MID(درخواست[[#This Row],[کدمدرسه]],1,1)</f>
        <v>3</v>
      </c>
      <c r="E889" t="s">
        <v>280</v>
      </c>
      <c r="F889" t="s">
        <v>280</v>
      </c>
      <c r="G889" t="s">
        <v>281</v>
      </c>
      <c r="H88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89" t="s">
        <v>282</v>
      </c>
      <c r="J889">
        <v>9134514710</v>
      </c>
      <c r="K889">
        <v>3535280021</v>
      </c>
      <c r="L889" s="24" t="s">
        <v>2160</v>
      </c>
      <c r="M889" t="s">
        <v>77</v>
      </c>
      <c r="N889" t="str">
        <f>VLOOKUP(درخواست[[#This Row],[کدکتاب]],کتاب[#All],4,FALSE)</f>
        <v>سایر</v>
      </c>
      <c r="O889">
        <f>VLOOKUP(درخواست[[#This Row],[کدکتاب]],کتاب[#All],3,FALSE)</f>
        <v>566000</v>
      </c>
      <c r="P889">
        <f>IF(درخواست[[#This Row],[ناشر]]="هاجر",VLOOKUP(درخواست[[#This Row],[استان]],تخفیف[#All],3,FALSE),VLOOKUP(درخواست[[#This Row],[استان]],تخفیف[#All],4,FALSE))</f>
        <v>0.25</v>
      </c>
      <c r="Q889">
        <f>درخواست[[#This Row],[پشت جلد]]*(1-درخواست[[#This Row],[تخفیف]])</f>
        <v>424500</v>
      </c>
      <c r="R889">
        <v>0</v>
      </c>
    </row>
    <row r="890" spans="1:18" x14ac:dyDescent="0.25">
      <c r="A890" s="24" t="s">
        <v>1430</v>
      </c>
      <c r="B890" t="s">
        <v>279</v>
      </c>
      <c r="C890">
        <v>3281004180</v>
      </c>
      <c r="D890" s="21" t="str">
        <f>MID(درخواست[[#This Row],[کدمدرسه]],1,1)</f>
        <v>3</v>
      </c>
      <c r="E890" t="s">
        <v>280</v>
      </c>
      <c r="F890" t="s">
        <v>280</v>
      </c>
      <c r="G890" t="s">
        <v>281</v>
      </c>
      <c r="H89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90" t="s">
        <v>282</v>
      </c>
      <c r="J890">
        <v>9134514710</v>
      </c>
      <c r="K890">
        <v>3535280021</v>
      </c>
      <c r="L890" s="24" t="s">
        <v>2159</v>
      </c>
      <c r="M890" t="s">
        <v>78</v>
      </c>
      <c r="N890" t="str">
        <f>VLOOKUP(درخواست[[#This Row],[کدکتاب]],کتاب[#All],4,FALSE)</f>
        <v>هاجر</v>
      </c>
      <c r="O890">
        <f>VLOOKUP(درخواست[[#This Row],[کدکتاب]],کتاب[#All],3,FALSE)</f>
        <v>490000</v>
      </c>
      <c r="P890">
        <f>IF(درخواست[[#This Row],[ناشر]]="هاجر",VLOOKUP(درخواست[[#This Row],[استان]],تخفیف[#All],3,FALSE),VLOOKUP(درخواست[[#This Row],[استان]],تخفیف[#All],4,FALSE))</f>
        <v>0.37</v>
      </c>
      <c r="Q890">
        <f>درخواست[[#This Row],[پشت جلد]]*(1-درخواست[[#This Row],[تخفیف]])</f>
        <v>308700</v>
      </c>
      <c r="R890">
        <v>36</v>
      </c>
    </row>
    <row r="891" spans="1:18" x14ac:dyDescent="0.25">
      <c r="A891" s="24" t="s">
        <v>1431</v>
      </c>
      <c r="B891" t="s">
        <v>279</v>
      </c>
      <c r="C891">
        <v>3281004180</v>
      </c>
      <c r="D891" s="21" t="str">
        <f>MID(درخواست[[#This Row],[کدمدرسه]],1,1)</f>
        <v>3</v>
      </c>
      <c r="E891" t="s">
        <v>280</v>
      </c>
      <c r="F891" t="s">
        <v>280</v>
      </c>
      <c r="G891" t="s">
        <v>281</v>
      </c>
      <c r="H891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91" t="s">
        <v>282</v>
      </c>
      <c r="J891">
        <v>9134514710</v>
      </c>
      <c r="K891">
        <v>3535280021</v>
      </c>
      <c r="L891" s="24" t="s">
        <v>2163</v>
      </c>
      <c r="M891" t="s">
        <v>79</v>
      </c>
      <c r="N891" t="str">
        <f>VLOOKUP(درخواست[[#This Row],[کدکتاب]],کتاب[#All],4,FALSE)</f>
        <v>سایر</v>
      </c>
      <c r="O891">
        <f>VLOOKUP(درخواست[[#This Row],[کدکتاب]],کتاب[#All],3,FALSE)</f>
        <v>95000</v>
      </c>
      <c r="P891">
        <f>IF(درخواست[[#This Row],[ناشر]]="هاجر",VLOOKUP(درخواست[[#This Row],[استان]],تخفیف[#All],3,FALSE),VLOOKUP(درخواست[[#This Row],[استان]],تخفیف[#All],4,FALSE))</f>
        <v>0.25</v>
      </c>
      <c r="Q891">
        <f>درخواست[[#This Row],[پشت جلد]]*(1-درخواست[[#This Row],[تخفیف]])</f>
        <v>71250</v>
      </c>
      <c r="R891">
        <v>0</v>
      </c>
    </row>
    <row r="892" spans="1:18" x14ac:dyDescent="0.25">
      <c r="A892" s="24" t="s">
        <v>1432</v>
      </c>
      <c r="B892" t="s">
        <v>279</v>
      </c>
      <c r="C892">
        <v>3281004180</v>
      </c>
      <c r="D892" s="21" t="str">
        <f>MID(درخواست[[#This Row],[کدمدرسه]],1,1)</f>
        <v>3</v>
      </c>
      <c r="E892" t="s">
        <v>280</v>
      </c>
      <c r="F892" t="s">
        <v>280</v>
      </c>
      <c r="G892" t="s">
        <v>281</v>
      </c>
      <c r="H892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92" t="s">
        <v>282</v>
      </c>
      <c r="J892">
        <v>9134514710</v>
      </c>
      <c r="K892">
        <v>3535280021</v>
      </c>
      <c r="L892" s="24" t="s">
        <v>2164</v>
      </c>
      <c r="M892" t="s">
        <v>80</v>
      </c>
      <c r="N892" t="str">
        <f>VLOOKUP(درخواست[[#This Row],[کدکتاب]],کتاب[#All],4,FALSE)</f>
        <v>سایر</v>
      </c>
      <c r="O892">
        <f>VLOOKUP(درخواست[[#This Row],[کدکتاب]],کتاب[#All],3,FALSE)</f>
        <v>980000</v>
      </c>
      <c r="P892">
        <f>IF(درخواست[[#This Row],[ناشر]]="هاجر",VLOOKUP(درخواست[[#This Row],[استان]],تخفیف[#All],3,FALSE),VLOOKUP(درخواست[[#This Row],[استان]],تخفیف[#All],4,FALSE))</f>
        <v>0.25</v>
      </c>
      <c r="Q892">
        <f>درخواست[[#This Row],[پشت جلد]]*(1-درخواست[[#This Row],[تخفیف]])</f>
        <v>735000</v>
      </c>
      <c r="R892">
        <v>8</v>
      </c>
    </row>
    <row r="893" spans="1:18" x14ac:dyDescent="0.25">
      <c r="A893" s="24" t="s">
        <v>1433</v>
      </c>
      <c r="B893" t="s">
        <v>279</v>
      </c>
      <c r="C893">
        <v>3281004180</v>
      </c>
      <c r="D893" s="21" t="str">
        <f>MID(درخواست[[#This Row],[کدمدرسه]],1,1)</f>
        <v>3</v>
      </c>
      <c r="E893" t="s">
        <v>280</v>
      </c>
      <c r="F893" t="s">
        <v>280</v>
      </c>
      <c r="G893" t="s">
        <v>281</v>
      </c>
      <c r="H89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93" t="s">
        <v>282</v>
      </c>
      <c r="J893">
        <v>9134514710</v>
      </c>
      <c r="K893">
        <v>3535280021</v>
      </c>
      <c r="L893" s="24" t="s">
        <v>2165</v>
      </c>
      <c r="M893" t="s">
        <v>81</v>
      </c>
      <c r="N893" t="str">
        <f>VLOOKUP(درخواست[[#This Row],[کدکتاب]],کتاب[#All],4,FALSE)</f>
        <v>سایر</v>
      </c>
      <c r="O893">
        <f>VLOOKUP(درخواست[[#This Row],[کدکتاب]],کتاب[#All],3,FALSE)</f>
        <v>235000</v>
      </c>
      <c r="P893">
        <f>IF(درخواست[[#This Row],[ناشر]]="هاجر",VLOOKUP(درخواست[[#This Row],[استان]],تخفیف[#All],3,FALSE),VLOOKUP(درخواست[[#This Row],[استان]],تخفیف[#All],4,FALSE))</f>
        <v>0.25</v>
      </c>
      <c r="Q893">
        <f>درخواست[[#This Row],[پشت جلد]]*(1-درخواست[[#This Row],[تخفیف]])</f>
        <v>176250</v>
      </c>
      <c r="R893">
        <v>30</v>
      </c>
    </row>
    <row r="894" spans="1:18" x14ac:dyDescent="0.25">
      <c r="A894" s="24" t="s">
        <v>1434</v>
      </c>
      <c r="B894" t="s">
        <v>279</v>
      </c>
      <c r="C894">
        <v>3281004180</v>
      </c>
      <c r="D894" s="21" t="str">
        <f>MID(درخواست[[#This Row],[کدمدرسه]],1,1)</f>
        <v>3</v>
      </c>
      <c r="E894" t="s">
        <v>280</v>
      </c>
      <c r="F894" t="s">
        <v>280</v>
      </c>
      <c r="G894" t="s">
        <v>281</v>
      </c>
      <c r="H89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94" t="s">
        <v>282</v>
      </c>
      <c r="J894">
        <v>9134514710</v>
      </c>
      <c r="K894">
        <v>3535280021</v>
      </c>
      <c r="L894" s="24" t="s">
        <v>2166</v>
      </c>
      <c r="M894" t="s">
        <v>82</v>
      </c>
      <c r="N894" t="str">
        <f>VLOOKUP(درخواست[[#This Row],[کدکتاب]],کتاب[#All],4,FALSE)</f>
        <v>سایر</v>
      </c>
      <c r="O894">
        <f>VLOOKUP(درخواست[[#This Row],[کدکتاب]],کتاب[#All],3,FALSE)</f>
        <v>160000</v>
      </c>
      <c r="P894">
        <f>IF(درخواست[[#This Row],[ناشر]]="هاجر",VLOOKUP(درخواست[[#This Row],[استان]],تخفیف[#All],3,FALSE),VLOOKUP(درخواست[[#This Row],[استان]],تخفیف[#All],4,FALSE))</f>
        <v>0.25</v>
      </c>
      <c r="Q894">
        <f>درخواست[[#This Row],[پشت جلد]]*(1-درخواست[[#This Row],[تخفیف]])</f>
        <v>120000</v>
      </c>
      <c r="R894">
        <v>42</v>
      </c>
    </row>
    <row r="895" spans="1:18" x14ac:dyDescent="0.25">
      <c r="A895" s="24" t="s">
        <v>1435</v>
      </c>
      <c r="B895" t="s">
        <v>279</v>
      </c>
      <c r="C895">
        <v>3281004180</v>
      </c>
      <c r="D895" s="21" t="str">
        <f>MID(درخواست[[#This Row],[کدمدرسه]],1,1)</f>
        <v>3</v>
      </c>
      <c r="E895" t="s">
        <v>280</v>
      </c>
      <c r="F895" t="s">
        <v>280</v>
      </c>
      <c r="G895" t="s">
        <v>281</v>
      </c>
      <c r="H89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95" t="s">
        <v>282</v>
      </c>
      <c r="J895">
        <v>9134514710</v>
      </c>
      <c r="K895">
        <v>3535280021</v>
      </c>
      <c r="L895" s="24" t="s">
        <v>2167</v>
      </c>
      <c r="M895" t="s">
        <v>83</v>
      </c>
      <c r="N895" t="str">
        <f>VLOOKUP(درخواست[[#This Row],[کدکتاب]],کتاب[#All],4,FALSE)</f>
        <v>سایر</v>
      </c>
      <c r="O895">
        <f>VLOOKUP(درخواست[[#This Row],[کدکتاب]],کتاب[#All],3,FALSE)</f>
        <v>940000</v>
      </c>
      <c r="P895">
        <f>IF(درخواست[[#This Row],[ناشر]]="هاجر",VLOOKUP(درخواست[[#This Row],[استان]],تخفیف[#All],3,FALSE),VLOOKUP(درخواست[[#This Row],[استان]],تخفیف[#All],4,FALSE))</f>
        <v>0.25</v>
      </c>
      <c r="Q895">
        <f>درخواست[[#This Row],[پشت جلد]]*(1-درخواست[[#This Row],[تخفیف]])</f>
        <v>705000</v>
      </c>
      <c r="R895">
        <v>0</v>
      </c>
    </row>
    <row r="896" spans="1:18" x14ac:dyDescent="0.25">
      <c r="A896" s="24" t="s">
        <v>1436</v>
      </c>
      <c r="B896" t="s">
        <v>279</v>
      </c>
      <c r="C896">
        <v>3281004180</v>
      </c>
      <c r="D896" s="21" t="str">
        <f>MID(درخواست[[#This Row],[کدمدرسه]],1,1)</f>
        <v>3</v>
      </c>
      <c r="E896" t="s">
        <v>280</v>
      </c>
      <c r="F896" t="s">
        <v>280</v>
      </c>
      <c r="G896" t="s">
        <v>281</v>
      </c>
      <c r="H89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96" t="s">
        <v>282</v>
      </c>
      <c r="J896">
        <v>9134514710</v>
      </c>
      <c r="K896">
        <v>3535280021</v>
      </c>
      <c r="L896" s="24" t="s">
        <v>2168</v>
      </c>
      <c r="M896" t="s">
        <v>84</v>
      </c>
      <c r="N896" t="str">
        <f>VLOOKUP(درخواست[[#This Row],[کدکتاب]],کتاب[#All],4,FALSE)</f>
        <v>سایر</v>
      </c>
      <c r="O896">
        <f>VLOOKUP(درخواست[[#This Row],[کدکتاب]],کتاب[#All],3,FALSE)</f>
        <v>0</v>
      </c>
      <c r="P896">
        <f>IF(درخواست[[#This Row],[ناشر]]="هاجر",VLOOKUP(درخواست[[#This Row],[استان]],تخفیف[#All],3,FALSE),VLOOKUP(درخواست[[#This Row],[استان]],تخفیف[#All],4,FALSE))</f>
        <v>0.25</v>
      </c>
      <c r="Q896">
        <f>درخواست[[#This Row],[پشت جلد]]*(1-درخواست[[#This Row],[تخفیف]])</f>
        <v>0</v>
      </c>
      <c r="R896">
        <v>0</v>
      </c>
    </row>
    <row r="897" spans="1:18" x14ac:dyDescent="0.25">
      <c r="A897" s="24" t="s">
        <v>1437</v>
      </c>
      <c r="B897" t="s">
        <v>279</v>
      </c>
      <c r="C897">
        <v>3281004180</v>
      </c>
      <c r="D897" s="21" t="str">
        <f>MID(درخواست[[#This Row],[کدمدرسه]],1,1)</f>
        <v>3</v>
      </c>
      <c r="E897" t="s">
        <v>280</v>
      </c>
      <c r="F897" t="s">
        <v>280</v>
      </c>
      <c r="G897" t="s">
        <v>281</v>
      </c>
      <c r="H89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97" t="s">
        <v>282</v>
      </c>
      <c r="J897">
        <v>9134514710</v>
      </c>
      <c r="K897">
        <v>3535280021</v>
      </c>
      <c r="L897" s="24" t="s">
        <v>2169</v>
      </c>
      <c r="M897" t="s">
        <v>85</v>
      </c>
      <c r="N897" t="str">
        <f>VLOOKUP(درخواست[[#This Row],[کدکتاب]],کتاب[#All],4,FALSE)</f>
        <v>سایر</v>
      </c>
      <c r="O897">
        <f>VLOOKUP(درخواست[[#This Row],[کدکتاب]],کتاب[#All],3,FALSE)</f>
        <v>250000</v>
      </c>
      <c r="P897">
        <f>IF(درخواست[[#This Row],[ناشر]]="هاجر",VLOOKUP(درخواست[[#This Row],[استان]],تخفیف[#All],3,FALSE),VLOOKUP(درخواست[[#This Row],[استان]],تخفیف[#All],4,FALSE))</f>
        <v>0.25</v>
      </c>
      <c r="Q897">
        <f>درخواست[[#This Row],[پشت جلد]]*(1-درخواست[[#This Row],[تخفیف]])</f>
        <v>187500</v>
      </c>
      <c r="R897">
        <v>12</v>
      </c>
    </row>
    <row r="898" spans="1:18" x14ac:dyDescent="0.25">
      <c r="A898" s="24" t="s">
        <v>1438</v>
      </c>
      <c r="B898" t="s">
        <v>279</v>
      </c>
      <c r="C898">
        <v>3281004180</v>
      </c>
      <c r="D898" s="21" t="str">
        <f>MID(درخواست[[#This Row],[کدمدرسه]],1,1)</f>
        <v>3</v>
      </c>
      <c r="E898" t="s">
        <v>280</v>
      </c>
      <c r="F898" t="s">
        <v>280</v>
      </c>
      <c r="G898" t="s">
        <v>281</v>
      </c>
      <c r="H89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98" t="s">
        <v>282</v>
      </c>
      <c r="J898">
        <v>9134514710</v>
      </c>
      <c r="K898">
        <v>3535280021</v>
      </c>
      <c r="L898" s="24" t="s">
        <v>2211</v>
      </c>
      <c r="M898" t="s">
        <v>86</v>
      </c>
      <c r="N898" t="str">
        <f>VLOOKUP(درخواست[[#This Row],[کدکتاب]],کتاب[#All],4,FALSE)</f>
        <v>هاجر</v>
      </c>
      <c r="O898">
        <f>VLOOKUP(درخواست[[#This Row],[کدکتاب]],کتاب[#All],3,FALSE)</f>
        <v>0</v>
      </c>
      <c r="P898">
        <f>IF(درخواست[[#This Row],[ناشر]]="هاجر",VLOOKUP(درخواست[[#This Row],[استان]],تخفیف[#All],3,FALSE),VLOOKUP(درخواست[[#This Row],[استان]],تخفیف[#All],4,FALSE))</f>
        <v>0.37</v>
      </c>
      <c r="Q898">
        <f>درخواست[[#This Row],[پشت جلد]]*(1-درخواست[[#This Row],[تخفیف]])</f>
        <v>0</v>
      </c>
      <c r="R898">
        <v>0</v>
      </c>
    </row>
    <row r="899" spans="1:18" x14ac:dyDescent="0.25">
      <c r="A899" s="24" t="s">
        <v>1439</v>
      </c>
      <c r="B899" t="s">
        <v>279</v>
      </c>
      <c r="C899">
        <v>3281004180</v>
      </c>
      <c r="D899" s="21" t="str">
        <f>MID(درخواست[[#This Row],[کدمدرسه]],1,1)</f>
        <v>3</v>
      </c>
      <c r="E899" t="s">
        <v>280</v>
      </c>
      <c r="F899" t="s">
        <v>280</v>
      </c>
      <c r="G899" t="s">
        <v>281</v>
      </c>
      <c r="H89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899" t="s">
        <v>282</v>
      </c>
      <c r="J899">
        <v>9134514710</v>
      </c>
      <c r="K899">
        <v>3535280021</v>
      </c>
      <c r="L899" s="24" t="s">
        <v>2170</v>
      </c>
      <c r="M899" t="s">
        <v>87</v>
      </c>
      <c r="N899" t="str">
        <f>VLOOKUP(درخواست[[#This Row],[کدکتاب]],کتاب[#All],4,FALSE)</f>
        <v>سایر</v>
      </c>
      <c r="O899">
        <f>VLOOKUP(درخواست[[#This Row],[کدکتاب]],کتاب[#All],3,FALSE)</f>
        <v>550000</v>
      </c>
      <c r="P899">
        <f>IF(درخواست[[#This Row],[ناشر]]="هاجر",VLOOKUP(درخواست[[#This Row],[استان]],تخفیف[#All],3,FALSE),VLOOKUP(درخواست[[#This Row],[استان]],تخفیف[#All],4,FALSE))</f>
        <v>0.25</v>
      </c>
      <c r="Q899">
        <f>درخواست[[#This Row],[پشت جلد]]*(1-درخواست[[#This Row],[تخفیف]])</f>
        <v>412500</v>
      </c>
      <c r="R899">
        <v>8</v>
      </c>
    </row>
    <row r="900" spans="1:18" x14ac:dyDescent="0.25">
      <c r="A900" s="24" t="s">
        <v>1440</v>
      </c>
      <c r="B900" t="s">
        <v>279</v>
      </c>
      <c r="C900">
        <v>3281004180</v>
      </c>
      <c r="D900" s="21" t="str">
        <f>MID(درخواست[[#This Row],[کدمدرسه]],1,1)</f>
        <v>3</v>
      </c>
      <c r="E900" t="s">
        <v>280</v>
      </c>
      <c r="F900" t="s">
        <v>280</v>
      </c>
      <c r="G900" t="s">
        <v>281</v>
      </c>
      <c r="H90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00" t="s">
        <v>282</v>
      </c>
      <c r="J900">
        <v>9134514710</v>
      </c>
      <c r="K900">
        <v>3535280021</v>
      </c>
      <c r="L900" s="24" t="s">
        <v>2171</v>
      </c>
      <c r="M900" t="s">
        <v>88</v>
      </c>
      <c r="N900" t="str">
        <f>VLOOKUP(درخواست[[#This Row],[کدکتاب]],کتاب[#All],4,FALSE)</f>
        <v>سایر</v>
      </c>
      <c r="O900">
        <f>VLOOKUP(درخواست[[#This Row],[کدکتاب]],کتاب[#All],3,FALSE)</f>
        <v>0</v>
      </c>
      <c r="P900">
        <f>IF(درخواست[[#This Row],[ناشر]]="هاجر",VLOOKUP(درخواست[[#This Row],[استان]],تخفیف[#All],3,FALSE),VLOOKUP(درخواست[[#This Row],[استان]],تخفیف[#All],4,FALSE))</f>
        <v>0.25</v>
      </c>
      <c r="Q900">
        <f>درخواست[[#This Row],[پشت جلد]]*(1-درخواست[[#This Row],[تخفیف]])</f>
        <v>0</v>
      </c>
      <c r="R900">
        <v>0</v>
      </c>
    </row>
    <row r="901" spans="1:18" x14ac:dyDescent="0.25">
      <c r="A901" s="24" t="s">
        <v>1441</v>
      </c>
      <c r="B901" t="s">
        <v>279</v>
      </c>
      <c r="C901">
        <v>3281004180</v>
      </c>
      <c r="D901" s="21" t="str">
        <f>MID(درخواست[[#This Row],[کدمدرسه]],1,1)</f>
        <v>3</v>
      </c>
      <c r="E901" t="s">
        <v>280</v>
      </c>
      <c r="F901" t="s">
        <v>280</v>
      </c>
      <c r="G901" t="s">
        <v>281</v>
      </c>
      <c r="H901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01" t="s">
        <v>282</v>
      </c>
      <c r="J901">
        <v>9134514710</v>
      </c>
      <c r="K901">
        <v>3535280021</v>
      </c>
      <c r="L901" s="24" t="s">
        <v>2172</v>
      </c>
      <c r="M901" t="s">
        <v>89</v>
      </c>
      <c r="N901" t="str">
        <f>VLOOKUP(درخواست[[#This Row],[کدکتاب]],کتاب[#All],4,FALSE)</f>
        <v>سایر</v>
      </c>
      <c r="O901">
        <f>VLOOKUP(درخواست[[#This Row],[کدکتاب]],کتاب[#All],3,FALSE)</f>
        <v>37000</v>
      </c>
      <c r="P901">
        <f>IF(درخواست[[#This Row],[ناشر]]="هاجر",VLOOKUP(درخواست[[#This Row],[استان]],تخفیف[#All],3,FALSE),VLOOKUP(درخواست[[#This Row],[استان]],تخفیف[#All],4,FALSE))</f>
        <v>0.25</v>
      </c>
      <c r="Q901">
        <f>درخواست[[#This Row],[پشت جلد]]*(1-درخواست[[#This Row],[تخفیف]])</f>
        <v>27750</v>
      </c>
      <c r="R901">
        <v>0</v>
      </c>
    </row>
    <row r="902" spans="1:18" x14ac:dyDescent="0.25">
      <c r="A902" s="24" t="s">
        <v>1442</v>
      </c>
      <c r="B902" t="s">
        <v>279</v>
      </c>
      <c r="C902">
        <v>3281004180</v>
      </c>
      <c r="D902" s="21" t="str">
        <f>MID(درخواست[[#This Row],[کدمدرسه]],1,1)</f>
        <v>3</v>
      </c>
      <c r="E902" t="s">
        <v>280</v>
      </c>
      <c r="F902" t="s">
        <v>280</v>
      </c>
      <c r="G902" t="s">
        <v>281</v>
      </c>
      <c r="H902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02" t="s">
        <v>282</v>
      </c>
      <c r="J902">
        <v>9134514710</v>
      </c>
      <c r="K902">
        <v>3535280021</v>
      </c>
      <c r="L902" s="24" t="s">
        <v>2173</v>
      </c>
      <c r="M902" t="s">
        <v>90</v>
      </c>
      <c r="N902" t="str">
        <f>VLOOKUP(درخواست[[#This Row],[کدکتاب]],کتاب[#All],4,FALSE)</f>
        <v>سایر</v>
      </c>
      <c r="O902">
        <f>VLOOKUP(درخواست[[#This Row],[کدکتاب]],کتاب[#All],3,FALSE)</f>
        <v>150000</v>
      </c>
      <c r="P902">
        <f>IF(درخواست[[#This Row],[ناشر]]="هاجر",VLOOKUP(درخواست[[#This Row],[استان]],تخفیف[#All],3,FALSE),VLOOKUP(درخواست[[#This Row],[استان]],تخفیف[#All],4,FALSE))</f>
        <v>0.25</v>
      </c>
      <c r="Q902">
        <f>درخواست[[#This Row],[پشت جلد]]*(1-درخواست[[#This Row],[تخفیف]])</f>
        <v>112500</v>
      </c>
      <c r="R902">
        <v>0</v>
      </c>
    </row>
    <row r="903" spans="1:18" x14ac:dyDescent="0.25">
      <c r="A903" s="24" t="s">
        <v>1443</v>
      </c>
      <c r="B903" t="s">
        <v>279</v>
      </c>
      <c r="C903">
        <v>3281004180</v>
      </c>
      <c r="D903" s="21" t="str">
        <f>MID(درخواست[[#This Row],[کدمدرسه]],1,1)</f>
        <v>3</v>
      </c>
      <c r="E903" t="s">
        <v>280</v>
      </c>
      <c r="F903" t="s">
        <v>280</v>
      </c>
      <c r="G903" t="s">
        <v>281</v>
      </c>
      <c r="H90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03" t="s">
        <v>282</v>
      </c>
      <c r="J903">
        <v>9134514710</v>
      </c>
      <c r="K903">
        <v>3535280021</v>
      </c>
      <c r="L903" s="24" t="s">
        <v>2174</v>
      </c>
      <c r="M903" t="s">
        <v>91</v>
      </c>
      <c r="N903" t="str">
        <f>VLOOKUP(درخواست[[#This Row],[کدکتاب]],کتاب[#All],4,FALSE)</f>
        <v>سایر</v>
      </c>
      <c r="O903">
        <f>VLOOKUP(درخواست[[#This Row],[کدکتاب]],کتاب[#All],3,FALSE)</f>
        <v>50000</v>
      </c>
      <c r="P903">
        <f>IF(درخواست[[#This Row],[ناشر]]="هاجر",VLOOKUP(درخواست[[#This Row],[استان]],تخفیف[#All],3,FALSE),VLOOKUP(درخواست[[#This Row],[استان]],تخفیف[#All],4,FALSE))</f>
        <v>0.25</v>
      </c>
      <c r="Q903">
        <f>درخواست[[#This Row],[پشت جلد]]*(1-درخواست[[#This Row],[تخفیف]])</f>
        <v>37500</v>
      </c>
      <c r="R903">
        <v>0</v>
      </c>
    </row>
    <row r="904" spans="1:18" x14ac:dyDescent="0.25">
      <c r="A904" s="24" t="s">
        <v>1444</v>
      </c>
      <c r="B904" t="s">
        <v>279</v>
      </c>
      <c r="C904">
        <v>3281004180</v>
      </c>
      <c r="D904" s="21" t="str">
        <f>MID(درخواست[[#This Row],[کدمدرسه]],1,1)</f>
        <v>3</v>
      </c>
      <c r="E904" t="s">
        <v>280</v>
      </c>
      <c r="F904" t="s">
        <v>280</v>
      </c>
      <c r="G904" t="s">
        <v>281</v>
      </c>
      <c r="H90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04" t="s">
        <v>282</v>
      </c>
      <c r="J904">
        <v>9134514710</v>
      </c>
      <c r="K904">
        <v>3535280021</v>
      </c>
      <c r="L904" s="24" t="s">
        <v>2213</v>
      </c>
      <c r="M904" t="s">
        <v>92</v>
      </c>
      <c r="N904" t="str">
        <f>VLOOKUP(درخواست[[#This Row],[کدکتاب]],کتاب[#All],4,FALSE)</f>
        <v>سایر</v>
      </c>
      <c r="O904">
        <f>VLOOKUP(درخواست[[#This Row],[کدکتاب]],کتاب[#All],3,FALSE)</f>
        <v>0</v>
      </c>
      <c r="P904">
        <f>IF(درخواست[[#This Row],[ناشر]]="هاجر",VLOOKUP(درخواست[[#This Row],[استان]],تخفیف[#All],3,FALSE),VLOOKUP(درخواست[[#This Row],[استان]],تخفیف[#All],4,FALSE))</f>
        <v>0.25</v>
      </c>
      <c r="Q904">
        <f>درخواست[[#This Row],[پشت جلد]]*(1-درخواست[[#This Row],[تخفیف]])</f>
        <v>0</v>
      </c>
      <c r="R904">
        <v>0</v>
      </c>
    </row>
    <row r="905" spans="1:18" x14ac:dyDescent="0.25">
      <c r="A905" s="24" t="s">
        <v>1445</v>
      </c>
      <c r="B905" t="s">
        <v>279</v>
      </c>
      <c r="C905">
        <v>3281004180</v>
      </c>
      <c r="D905" s="21" t="str">
        <f>MID(درخواست[[#This Row],[کدمدرسه]],1,1)</f>
        <v>3</v>
      </c>
      <c r="E905" t="s">
        <v>280</v>
      </c>
      <c r="F905" t="s">
        <v>280</v>
      </c>
      <c r="G905" t="s">
        <v>281</v>
      </c>
      <c r="H90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05" t="s">
        <v>282</v>
      </c>
      <c r="J905">
        <v>9134514710</v>
      </c>
      <c r="K905">
        <v>3535280021</v>
      </c>
      <c r="L905" s="24" t="s">
        <v>2175</v>
      </c>
      <c r="M905" t="s">
        <v>93</v>
      </c>
      <c r="N905" t="str">
        <f>VLOOKUP(درخواست[[#This Row],[کدکتاب]],کتاب[#All],4,FALSE)</f>
        <v>سایر</v>
      </c>
      <c r="O905">
        <f>VLOOKUP(درخواست[[#This Row],[کدکتاب]],کتاب[#All],3,FALSE)</f>
        <v>330000</v>
      </c>
      <c r="P905">
        <f>IF(درخواست[[#This Row],[ناشر]]="هاجر",VLOOKUP(درخواست[[#This Row],[استان]],تخفیف[#All],3,FALSE),VLOOKUP(درخواست[[#This Row],[استان]],تخفیف[#All],4,FALSE))</f>
        <v>0.25</v>
      </c>
      <c r="Q905">
        <f>درخواست[[#This Row],[پشت جلد]]*(1-درخواست[[#This Row],[تخفیف]])</f>
        <v>247500</v>
      </c>
      <c r="R905">
        <v>0</v>
      </c>
    </row>
    <row r="906" spans="1:18" x14ac:dyDescent="0.25">
      <c r="A906" s="24" t="s">
        <v>1446</v>
      </c>
      <c r="B906" t="s">
        <v>279</v>
      </c>
      <c r="C906">
        <v>3281004180</v>
      </c>
      <c r="D906" s="21" t="str">
        <f>MID(درخواست[[#This Row],[کدمدرسه]],1,1)</f>
        <v>3</v>
      </c>
      <c r="E906" t="s">
        <v>280</v>
      </c>
      <c r="F906" t="s">
        <v>280</v>
      </c>
      <c r="G906" t="s">
        <v>281</v>
      </c>
      <c r="H90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06" t="s">
        <v>282</v>
      </c>
      <c r="J906">
        <v>9134514710</v>
      </c>
      <c r="K906">
        <v>3535280021</v>
      </c>
      <c r="L906" s="24" t="s">
        <v>2176</v>
      </c>
      <c r="M906" t="s">
        <v>94</v>
      </c>
      <c r="N906" t="str">
        <f>VLOOKUP(درخواست[[#This Row],[کدکتاب]],کتاب[#All],4,FALSE)</f>
        <v>سایر</v>
      </c>
      <c r="O906">
        <f>VLOOKUP(درخواست[[#This Row],[کدکتاب]],کتاب[#All],3,FALSE)</f>
        <v>715000</v>
      </c>
      <c r="P906">
        <f>IF(درخواست[[#This Row],[ناشر]]="هاجر",VLOOKUP(درخواست[[#This Row],[استان]],تخفیف[#All],3,FALSE),VLOOKUP(درخواست[[#This Row],[استان]],تخفیف[#All],4,FALSE))</f>
        <v>0.25</v>
      </c>
      <c r="Q906">
        <f>درخواست[[#This Row],[پشت جلد]]*(1-درخواست[[#This Row],[تخفیف]])</f>
        <v>536250</v>
      </c>
      <c r="R906">
        <v>0</v>
      </c>
    </row>
    <row r="907" spans="1:18" x14ac:dyDescent="0.25">
      <c r="A907" s="24" t="s">
        <v>1447</v>
      </c>
      <c r="B907" t="s">
        <v>279</v>
      </c>
      <c r="C907">
        <v>3281004180</v>
      </c>
      <c r="D907" s="21" t="str">
        <f>MID(درخواست[[#This Row],[کدمدرسه]],1,1)</f>
        <v>3</v>
      </c>
      <c r="E907" t="s">
        <v>280</v>
      </c>
      <c r="F907" t="s">
        <v>280</v>
      </c>
      <c r="G907" t="s">
        <v>281</v>
      </c>
      <c r="H90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07" t="s">
        <v>282</v>
      </c>
      <c r="J907">
        <v>9134514710</v>
      </c>
      <c r="K907">
        <v>3535280021</v>
      </c>
      <c r="L907" s="24" t="s">
        <v>2177</v>
      </c>
      <c r="M907" t="s">
        <v>95</v>
      </c>
      <c r="N907" t="str">
        <f>VLOOKUP(درخواست[[#This Row],[کدکتاب]],کتاب[#All],4,FALSE)</f>
        <v>هاجر</v>
      </c>
      <c r="O907">
        <f>VLOOKUP(درخواست[[#This Row],[کدکتاب]],کتاب[#All],3,FALSE)</f>
        <v>0</v>
      </c>
      <c r="P907">
        <f>IF(درخواست[[#This Row],[ناشر]]="هاجر",VLOOKUP(درخواست[[#This Row],[استان]],تخفیف[#All],3,FALSE),VLOOKUP(درخواست[[#This Row],[استان]],تخفیف[#All],4,FALSE))</f>
        <v>0.37</v>
      </c>
      <c r="Q907">
        <f>درخواست[[#This Row],[پشت جلد]]*(1-درخواست[[#This Row],[تخفیف]])</f>
        <v>0</v>
      </c>
      <c r="R907">
        <v>0</v>
      </c>
    </row>
    <row r="908" spans="1:18" x14ac:dyDescent="0.25">
      <c r="A908" s="24" t="s">
        <v>1448</v>
      </c>
      <c r="B908" t="s">
        <v>279</v>
      </c>
      <c r="C908">
        <v>3281004180</v>
      </c>
      <c r="D908" s="21" t="str">
        <f>MID(درخواست[[#This Row],[کدمدرسه]],1,1)</f>
        <v>3</v>
      </c>
      <c r="E908" t="s">
        <v>280</v>
      </c>
      <c r="F908" t="s">
        <v>280</v>
      </c>
      <c r="G908" t="s">
        <v>281</v>
      </c>
      <c r="H90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08" t="s">
        <v>282</v>
      </c>
      <c r="J908">
        <v>9134514710</v>
      </c>
      <c r="K908">
        <v>3535280021</v>
      </c>
      <c r="L908" s="24" t="s">
        <v>2178</v>
      </c>
      <c r="M908" t="s">
        <v>96</v>
      </c>
      <c r="N908" t="str">
        <f>VLOOKUP(درخواست[[#This Row],[کدکتاب]],کتاب[#All],4,FALSE)</f>
        <v>سایر</v>
      </c>
      <c r="O908">
        <f>VLOOKUP(درخواست[[#This Row],[کدکتاب]],کتاب[#All],3,FALSE)</f>
        <v>44000</v>
      </c>
      <c r="P908">
        <f>IF(درخواست[[#This Row],[ناشر]]="هاجر",VLOOKUP(درخواست[[#This Row],[استان]],تخفیف[#All],3,FALSE),VLOOKUP(درخواست[[#This Row],[استان]],تخفیف[#All],4,FALSE))</f>
        <v>0.25</v>
      </c>
      <c r="Q908">
        <f>درخواست[[#This Row],[پشت جلد]]*(1-درخواست[[#This Row],[تخفیف]])</f>
        <v>33000</v>
      </c>
      <c r="R908">
        <v>0</v>
      </c>
    </row>
    <row r="909" spans="1:18" x14ac:dyDescent="0.25">
      <c r="A909" s="24" t="s">
        <v>1449</v>
      </c>
      <c r="B909" t="s">
        <v>279</v>
      </c>
      <c r="C909">
        <v>3281004180</v>
      </c>
      <c r="D909" s="21" t="str">
        <f>MID(درخواست[[#This Row],[کدمدرسه]],1,1)</f>
        <v>3</v>
      </c>
      <c r="E909" t="s">
        <v>280</v>
      </c>
      <c r="F909" t="s">
        <v>280</v>
      </c>
      <c r="G909" t="s">
        <v>281</v>
      </c>
      <c r="H90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09" t="s">
        <v>282</v>
      </c>
      <c r="J909">
        <v>9134514710</v>
      </c>
      <c r="K909">
        <v>3535280021</v>
      </c>
      <c r="L909" s="24" t="s">
        <v>2179</v>
      </c>
      <c r="M909" t="s">
        <v>97</v>
      </c>
      <c r="N909" t="str">
        <f>VLOOKUP(درخواست[[#This Row],[کدکتاب]],کتاب[#All],4,FALSE)</f>
        <v>هاجر</v>
      </c>
      <c r="O909">
        <f>VLOOKUP(درخواست[[#This Row],[کدکتاب]],کتاب[#All],3,FALSE)</f>
        <v>420000</v>
      </c>
      <c r="P909">
        <f>IF(درخواست[[#This Row],[ناشر]]="هاجر",VLOOKUP(درخواست[[#This Row],[استان]],تخفیف[#All],3,FALSE),VLOOKUP(درخواست[[#This Row],[استان]],تخفیف[#All],4,FALSE))</f>
        <v>0.37</v>
      </c>
      <c r="Q909">
        <f>درخواست[[#This Row],[پشت جلد]]*(1-درخواست[[#This Row],[تخفیف]])</f>
        <v>264600</v>
      </c>
      <c r="R909">
        <v>4</v>
      </c>
    </row>
    <row r="910" spans="1:18" x14ac:dyDescent="0.25">
      <c r="A910" s="24" t="s">
        <v>1450</v>
      </c>
      <c r="B910" t="s">
        <v>279</v>
      </c>
      <c r="C910">
        <v>3281004180</v>
      </c>
      <c r="D910" s="21" t="str">
        <f>MID(درخواست[[#This Row],[کدمدرسه]],1,1)</f>
        <v>3</v>
      </c>
      <c r="E910" t="s">
        <v>280</v>
      </c>
      <c r="F910" t="s">
        <v>280</v>
      </c>
      <c r="G910" t="s">
        <v>281</v>
      </c>
      <c r="H91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10" t="s">
        <v>282</v>
      </c>
      <c r="J910">
        <v>9134514710</v>
      </c>
      <c r="K910">
        <v>3535280021</v>
      </c>
      <c r="L910" s="24" t="s">
        <v>2180</v>
      </c>
      <c r="M910" t="s">
        <v>98</v>
      </c>
      <c r="N910" t="str">
        <f>VLOOKUP(درخواست[[#This Row],[کدکتاب]],کتاب[#All],4,FALSE)</f>
        <v>سایر</v>
      </c>
      <c r="O910">
        <f>VLOOKUP(درخواست[[#This Row],[کدکتاب]],کتاب[#All],3,FALSE)</f>
        <v>390000</v>
      </c>
      <c r="P910">
        <f>IF(درخواست[[#This Row],[ناشر]]="هاجر",VLOOKUP(درخواست[[#This Row],[استان]],تخفیف[#All],3,FALSE),VLOOKUP(درخواست[[#This Row],[استان]],تخفیف[#All],4,FALSE))</f>
        <v>0.25</v>
      </c>
      <c r="Q910">
        <f>درخواست[[#This Row],[پشت جلد]]*(1-درخواست[[#This Row],[تخفیف]])</f>
        <v>292500</v>
      </c>
      <c r="R910">
        <v>0</v>
      </c>
    </row>
    <row r="911" spans="1:18" x14ac:dyDescent="0.25">
      <c r="A911" s="24" t="s">
        <v>1451</v>
      </c>
      <c r="B911" t="s">
        <v>279</v>
      </c>
      <c r="C911">
        <v>3281004180</v>
      </c>
      <c r="D911" s="21" t="str">
        <f>MID(درخواست[[#This Row],[کدمدرسه]],1,1)</f>
        <v>3</v>
      </c>
      <c r="E911" t="s">
        <v>280</v>
      </c>
      <c r="F911" t="s">
        <v>280</v>
      </c>
      <c r="G911" t="s">
        <v>281</v>
      </c>
      <c r="H911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11" t="s">
        <v>282</v>
      </c>
      <c r="J911">
        <v>9134514710</v>
      </c>
      <c r="K911">
        <v>3535280021</v>
      </c>
      <c r="L911" s="24" t="s">
        <v>2181</v>
      </c>
      <c r="M911" t="s">
        <v>99</v>
      </c>
      <c r="N911" t="str">
        <f>VLOOKUP(درخواست[[#This Row],[کدکتاب]],کتاب[#All],4,FALSE)</f>
        <v>سایر</v>
      </c>
      <c r="O911">
        <f>VLOOKUP(درخواست[[#This Row],[کدکتاب]],کتاب[#All],3,FALSE)</f>
        <v>360000</v>
      </c>
      <c r="P911">
        <f>IF(درخواست[[#This Row],[ناشر]]="هاجر",VLOOKUP(درخواست[[#This Row],[استان]],تخفیف[#All],3,FALSE),VLOOKUP(درخواست[[#This Row],[استان]],تخفیف[#All],4,FALSE))</f>
        <v>0.25</v>
      </c>
      <c r="Q911">
        <f>درخواست[[#This Row],[پشت جلد]]*(1-درخواست[[#This Row],[تخفیف]])</f>
        <v>270000</v>
      </c>
      <c r="R911">
        <v>0</v>
      </c>
    </row>
    <row r="912" spans="1:18" x14ac:dyDescent="0.25">
      <c r="A912" s="24" t="s">
        <v>1452</v>
      </c>
      <c r="B912" t="s">
        <v>279</v>
      </c>
      <c r="C912">
        <v>3281004180</v>
      </c>
      <c r="D912" s="21" t="str">
        <f>MID(درخواست[[#This Row],[کدمدرسه]],1,1)</f>
        <v>3</v>
      </c>
      <c r="E912" t="s">
        <v>280</v>
      </c>
      <c r="F912" t="s">
        <v>280</v>
      </c>
      <c r="G912" t="s">
        <v>281</v>
      </c>
      <c r="H912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12" t="s">
        <v>282</v>
      </c>
      <c r="J912">
        <v>9134514710</v>
      </c>
      <c r="K912">
        <v>3535280021</v>
      </c>
      <c r="L912" s="24" t="s">
        <v>2182</v>
      </c>
      <c r="M912" t="s">
        <v>100</v>
      </c>
      <c r="N912" t="str">
        <f>VLOOKUP(درخواست[[#This Row],[کدکتاب]],کتاب[#All],4,FALSE)</f>
        <v>سایر</v>
      </c>
      <c r="O912">
        <f>VLOOKUP(درخواست[[#This Row],[کدکتاب]],کتاب[#All],3,FALSE)</f>
        <v>450000</v>
      </c>
      <c r="P912">
        <f>IF(درخواست[[#This Row],[ناشر]]="هاجر",VLOOKUP(درخواست[[#This Row],[استان]],تخفیف[#All],3,FALSE),VLOOKUP(درخواست[[#This Row],[استان]],تخفیف[#All],4,FALSE))</f>
        <v>0.25</v>
      </c>
      <c r="Q912">
        <f>درخواست[[#This Row],[پشت جلد]]*(1-درخواست[[#This Row],[تخفیف]])</f>
        <v>337500</v>
      </c>
      <c r="R912">
        <v>0</v>
      </c>
    </row>
    <row r="913" spans="1:18" x14ac:dyDescent="0.25">
      <c r="A913" s="24" t="s">
        <v>1453</v>
      </c>
      <c r="B913" t="s">
        <v>279</v>
      </c>
      <c r="C913">
        <v>3281004180</v>
      </c>
      <c r="D913" s="21" t="str">
        <f>MID(درخواست[[#This Row],[کدمدرسه]],1,1)</f>
        <v>3</v>
      </c>
      <c r="E913" t="s">
        <v>280</v>
      </c>
      <c r="F913" t="s">
        <v>280</v>
      </c>
      <c r="G913" t="s">
        <v>281</v>
      </c>
      <c r="H91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13" t="s">
        <v>282</v>
      </c>
      <c r="J913">
        <v>9134514710</v>
      </c>
      <c r="K913">
        <v>3535280021</v>
      </c>
      <c r="L913" s="24" t="s">
        <v>2183</v>
      </c>
      <c r="M913" t="s">
        <v>101</v>
      </c>
      <c r="N913" t="str">
        <f>VLOOKUP(درخواست[[#This Row],[کدکتاب]],کتاب[#All],4,FALSE)</f>
        <v>سایر</v>
      </c>
      <c r="O913">
        <f>VLOOKUP(درخواست[[#This Row],[کدکتاب]],کتاب[#All],3,FALSE)</f>
        <v>185000</v>
      </c>
      <c r="P913">
        <f>IF(درخواست[[#This Row],[ناشر]]="هاجر",VLOOKUP(درخواست[[#This Row],[استان]],تخفیف[#All],3,FALSE),VLOOKUP(درخواست[[#This Row],[استان]],تخفیف[#All],4,FALSE))</f>
        <v>0.25</v>
      </c>
      <c r="Q913">
        <f>درخواست[[#This Row],[پشت جلد]]*(1-درخواست[[#This Row],[تخفیف]])</f>
        <v>138750</v>
      </c>
      <c r="R913">
        <v>0</v>
      </c>
    </row>
    <row r="914" spans="1:18" x14ac:dyDescent="0.25">
      <c r="A914" s="24" t="s">
        <v>1454</v>
      </c>
      <c r="B914" t="s">
        <v>279</v>
      </c>
      <c r="C914">
        <v>3281004180</v>
      </c>
      <c r="D914" s="21" t="str">
        <f>MID(درخواست[[#This Row],[کدمدرسه]],1,1)</f>
        <v>3</v>
      </c>
      <c r="E914" t="s">
        <v>280</v>
      </c>
      <c r="F914" t="s">
        <v>280</v>
      </c>
      <c r="G914" t="s">
        <v>281</v>
      </c>
      <c r="H91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14" t="s">
        <v>282</v>
      </c>
      <c r="J914">
        <v>9134514710</v>
      </c>
      <c r="K914">
        <v>3535280021</v>
      </c>
      <c r="L914" s="24" t="s">
        <v>2184</v>
      </c>
      <c r="M914" t="s">
        <v>102</v>
      </c>
      <c r="N914" t="str">
        <f>VLOOKUP(درخواست[[#This Row],[کدکتاب]],کتاب[#All],4,FALSE)</f>
        <v>سایر</v>
      </c>
      <c r="O914">
        <f>VLOOKUP(درخواست[[#This Row],[کدکتاب]],کتاب[#All],3,FALSE)</f>
        <v>150000</v>
      </c>
      <c r="P914">
        <f>IF(درخواست[[#This Row],[ناشر]]="هاجر",VLOOKUP(درخواست[[#This Row],[استان]],تخفیف[#All],3,FALSE),VLOOKUP(درخواست[[#This Row],[استان]],تخفیف[#All],4,FALSE))</f>
        <v>0.25</v>
      </c>
      <c r="Q914">
        <f>درخواست[[#This Row],[پشت جلد]]*(1-درخواست[[#This Row],[تخفیف]])</f>
        <v>112500</v>
      </c>
      <c r="R914">
        <v>3</v>
      </c>
    </row>
    <row r="915" spans="1:18" x14ac:dyDescent="0.25">
      <c r="A915" s="24" t="s">
        <v>1455</v>
      </c>
      <c r="B915" t="s">
        <v>279</v>
      </c>
      <c r="C915">
        <v>3281004180</v>
      </c>
      <c r="D915" s="21" t="str">
        <f>MID(درخواست[[#This Row],[کدمدرسه]],1,1)</f>
        <v>3</v>
      </c>
      <c r="E915" t="s">
        <v>280</v>
      </c>
      <c r="F915" t="s">
        <v>280</v>
      </c>
      <c r="G915" t="s">
        <v>281</v>
      </c>
      <c r="H91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15" t="s">
        <v>282</v>
      </c>
      <c r="J915">
        <v>9134514710</v>
      </c>
      <c r="K915">
        <v>3535280021</v>
      </c>
      <c r="L915" s="24" t="s">
        <v>2185</v>
      </c>
      <c r="M915" t="s">
        <v>103</v>
      </c>
      <c r="N915" t="str">
        <f>VLOOKUP(درخواست[[#This Row],[کدکتاب]],کتاب[#All],4,FALSE)</f>
        <v>سایر</v>
      </c>
      <c r="O915">
        <f>VLOOKUP(درخواست[[#This Row],[کدکتاب]],کتاب[#All],3,FALSE)</f>
        <v>90000</v>
      </c>
      <c r="P915">
        <f>IF(درخواست[[#This Row],[ناشر]]="هاجر",VLOOKUP(درخواست[[#This Row],[استان]],تخفیف[#All],3,FALSE),VLOOKUP(درخواست[[#This Row],[استان]],تخفیف[#All],4,FALSE))</f>
        <v>0.25</v>
      </c>
      <c r="Q915">
        <f>درخواست[[#This Row],[پشت جلد]]*(1-درخواست[[#This Row],[تخفیف]])</f>
        <v>67500</v>
      </c>
      <c r="R915">
        <v>0</v>
      </c>
    </row>
    <row r="916" spans="1:18" x14ac:dyDescent="0.25">
      <c r="A916" s="24" t="s">
        <v>1456</v>
      </c>
      <c r="B916" t="s">
        <v>279</v>
      </c>
      <c r="C916">
        <v>3281004180</v>
      </c>
      <c r="D916" s="21" t="str">
        <f>MID(درخواست[[#This Row],[کدمدرسه]],1,1)</f>
        <v>3</v>
      </c>
      <c r="E916" t="s">
        <v>280</v>
      </c>
      <c r="F916" t="s">
        <v>280</v>
      </c>
      <c r="G916" t="s">
        <v>281</v>
      </c>
      <c r="H91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16" t="s">
        <v>282</v>
      </c>
      <c r="J916">
        <v>9134514710</v>
      </c>
      <c r="K916">
        <v>3535280021</v>
      </c>
      <c r="L916" s="24" t="s">
        <v>2186</v>
      </c>
      <c r="M916" t="s">
        <v>104</v>
      </c>
      <c r="N916" t="str">
        <f>VLOOKUP(درخواست[[#This Row],[کدکتاب]],کتاب[#All],4,FALSE)</f>
        <v>سایر</v>
      </c>
      <c r="O916">
        <f>VLOOKUP(درخواست[[#This Row],[کدکتاب]],کتاب[#All],3,FALSE)</f>
        <v>500000</v>
      </c>
      <c r="P916">
        <f>IF(درخواست[[#This Row],[ناشر]]="هاجر",VLOOKUP(درخواست[[#This Row],[استان]],تخفیف[#All],3,FALSE),VLOOKUP(درخواست[[#This Row],[استان]],تخفیف[#All],4,FALSE))</f>
        <v>0.25</v>
      </c>
      <c r="Q916">
        <f>درخواست[[#This Row],[پشت جلد]]*(1-درخواست[[#This Row],[تخفیف]])</f>
        <v>375000</v>
      </c>
      <c r="R916">
        <v>1</v>
      </c>
    </row>
    <row r="917" spans="1:18" x14ac:dyDescent="0.25">
      <c r="A917" s="24" t="s">
        <v>1457</v>
      </c>
      <c r="B917" t="s">
        <v>279</v>
      </c>
      <c r="C917">
        <v>3281004180</v>
      </c>
      <c r="D917" s="21" t="str">
        <f>MID(درخواست[[#This Row],[کدمدرسه]],1,1)</f>
        <v>3</v>
      </c>
      <c r="E917" t="s">
        <v>280</v>
      </c>
      <c r="F917" t="s">
        <v>280</v>
      </c>
      <c r="G917" t="s">
        <v>281</v>
      </c>
      <c r="H91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17" t="s">
        <v>282</v>
      </c>
      <c r="J917">
        <v>9134514710</v>
      </c>
      <c r="K917">
        <v>3535280021</v>
      </c>
      <c r="L917" s="24" t="s">
        <v>2187</v>
      </c>
      <c r="M917" t="s">
        <v>105</v>
      </c>
      <c r="N917" t="str">
        <f>VLOOKUP(درخواست[[#This Row],[کدکتاب]],کتاب[#All],4,FALSE)</f>
        <v>سایر</v>
      </c>
      <c r="O917">
        <f>VLOOKUP(درخواست[[#This Row],[کدکتاب]],کتاب[#All],3,FALSE)</f>
        <v>110000</v>
      </c>
      <c r="P917">
        <f>IF(درخواست[[#This Row],[ناشر]]="هاجر",VLOOKUP(درخواست[[#This Row],[استان]],تخفیف[#All],3,FALSE),VLOOKUP(درخواست[[#This Row],[استان]],تخفیف[#All],4,FALSE))</f>
        <v>0.25</v>
      </c>
      <c r="Q917">
        <f>درخواست[[#This Row],[پشت جلد]]*(1-درخواست[[#This Row],[تخفیف]])</f>
        <v>82500</v>
      </c>
      <c r="R917">
        <v>0</v>
      </c>
    </row>
    <row r="918" spans="1:18" x14ac:dyDescent="0.25">
      <c r="A918" s="24" t="s">
        <v>1458</v>
      </c>
      <c r="B918" t="s">
        <v>279</v>
      </c>
      <c r="C918">
        <v>3281004180</v>
      </c>
      <c r="D918" s="21" t="str">
        <f>MID(درخواست[[#This Row],[کدمدرسه]],1,1)</f>
        <v>3</v>
      </c>
      <c r="E918" t="s">
        <v>280</v>
      </c>
      <c r="F918" t="s">
        <v>280</v>
      </c>
      <c r="G918" t="s">
        <v>281</v>
      </c>
      <c r="H91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18" t="s">
        <v>282</v>
      </c>
      <c r="J918">
        <v>9134514710</v>
      </c>
      <c r="K918">
        <v>3535280021</v>
      </c>
      <c r="L918" s="24" t="s">
        <v>2188</v>
      </c>
      <c r="M918" t="s">
        <v>106</v>
      </c>
      <c r="N918" t="str">
        <f>VLOOKUP(درخواست[[#This Row],[کدکتاب]],کتاب[#All],4,FALSE)</f>
        <v>سایر</v>
      </c>
      <c r="O918">
        <f>VLOOKUP(درخواست[[#This Row],[کدکتاب]],کتاب[#All],3,FALSE)</f>
        <v>140000</v>
      </c>
      <c r="P918">
        <f>IF(درخواست[[#This Row],[ناشر]]="هاجر",VLOOKUP(درخواست[[#This Row],[استان]],تخفیف[#All],3,FALSE),VLOOKUP(درخواست[[#This Row],[استان]],تخفیف[#All],4,FALSE))</f>
        <v>0.25</v>
      </c>
      <c r="Q918">
        <f>درخواست[[#This Row],[پشت جلد]]*(1-درخواست[[#This Row],[تخفیف]])</f>
        <v>105000</v>
      </c>
      <c r="R918">
        <v>7</v>
      </c>
    </row>
    <row r="919" spans="1:18" x14ac:dyDescent="0.25">
      <c r="A919" s="24" t="s">
        <v>1459</v>
      </c>
      <c r="B919" t="s">
        <v>279</v>
      </c>
      <c r="C919">
        <v>3281004180</v>
      </c>
      <c r="D919" s="21" t="str">
        <f>MID(درخواست[[#This Row],[کدمدرسه]],1,1)</f>
        <v>3</v>
      </c>
      <c r="E919" t="s">
        <v>280</v>
      </c>
      <c r="F919" t="s">
        <v>280</v>
      </c>
      <c r="G919" t="s">
        <v>281</v>
      </c>
      <c r="H91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19" t="s">
        <v>282</v>
      </c>
      <c r="J919">
        <v>9134514710</v>
      </c>
      <c r="K919">
        <v>3535280021</v>
      </c>
      <c r="L919" s="24" t="s">
        <v>2189</v>
      </c>
      <c r="M919" t="s">
        <v>107</v>
      </c>
      <c r="N919" t="str">
        <f>VLOOKUP(درخواست[[#This Row],[کدکتاب]],کتاب[#All],4,FALSE)</f>
        <v>سایر</v>
      </c>
      <c r="O919">
        <f>VLOOKUP(درخواست[[#This Row],[کدکتاب]],کتاب[#All],3,FALSE)</f>
        <v>510000</v>
      </c>
      <c r="P919">
        <f>IF(درخواست[[#This Row],[ناشر]]="هاجر",VLOOKUP(درخواست[[#This Row],[استان]],تخفیف[#All],3,FALSE),VLOOKUP(درخواست[[#This Row],[استان]],تخفیف[#All],4,FALSE))</f>
        <v>0.25</v>
      </c>
      <c r="Q919">
        <f>درخواست[[#This Row],[پشت جلد]]*(1-درخواست[[#This Row],[تخفیف]])</f>
        <v>382500</v>
      </c>
      <c r="R919">
        <v>0</v>
      </c>
    </row>
    <row r="920" spans="1:18" x14ac:dyDescent="0.25">
      <c r="A920" s="24" t="s">
        <v>1460</v>
      </c>
      <c r="B920" t="s">
        <v>279</v>
      </c>
      <c r="C920">
        <v>3281004180</v>
      </c>
      <c r="D920" s="21" t="str">
        <f>MID(درخواست[[#This Row],[کدمدرسه]],1,1)</f>
        <v>3</v>
      </c>
      <c r="E920" t="s">
        <v>280</v>
      </c>
      <c r="F920" t="s">
        <v>280</v>
      </c>
      <c r="G920" t="s">
        <v>281</v>
      </c>
      <c r="H92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20" t="s">
        <v>282</v>
      </c>
      <c r="J920">
        <v>9134514710</v>
      </c>
      <c r="K920">
        <v>3535280021</v>
      </c>
      <c r="L920" s="24" t="s">
        <v>2190</v>
      </c>
      <c r="M920" t="s">
        <v>108</v>
      </c>
      <c r="N920" t="str">
        <f>VLOOKUP(درخواست[[#This Row],[کدکتاب]],کتاب[#All],4,FALSE)</f>
        <v>سایر</v>
      </c>
      <c r="O920">
        <f>VLOOKUP(درخواست[[#This Row],[کدکتاب]],کتاب[#All],3,FALSE)</f>
        <v>300000</v>
      </c>
      <c r="P920">
        <f>IF(درخواست[[#This Row],[ناشر]]="هاجر",VLOOKUP(درخواست[[#This Row],[استان]],تخفیف[#All],3,FALSE),VLOOKUP(درخواست[[#This Row],[استان]],تخفیف[#All],4,FALSE))</f>
        <v>0.25</v>
      </c>
      <c r="Q920">
        <f>درخواست[[#This Row],[پشت جلد]]*(1-درخواست[[#This Row],[تخفیف]])</f>
        <v>225000</v>
      </c>
      <c r="R920">
        <v>7</v>
      </c>
    </row>
    <row r="921" spans="1:18" x14ac:dyDescent="0.25">
      <c r="A921" s="24" t="s">
        <v>1461</v>
      </c>
      <c r="B921" t="s">
        <v>279</v>
      </c>
      <c r="C921">
        <v>3281004180</v>
      </c>
      <c r="D921" s="21" t="str">
        <f>MID(درخواست[[#This Row],[کدمدرسه]],1,1)</f>
        <v>3</v>
      </c>
      <c r="E921" t="s">
        <v>280</v>
      </c>
      <c r="F921" t="s">
        <v>280</v>
      </c>
      <c r="G921" t="s">
        <v>281</v>
      </c>
      <c r="H921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21" t="s">
        <v>282</v>
      </c>
      <c r="J921">
        <v>9134514710</v>
      </c>
      <c r="K921">
        <v>3535280021</v>
      </c>
      <c r="L921" s="24" t="s">
        <v>2191</v>
      </c>
      <c r="M921" t="s">
        <v>109</v>
      </c>
      <c r="N921" t="str">
        <f>VLOOKUP(درخواست[[#This Row],[کدکتاب]],کتاب[#All],4,FALSE)</f>
        <v>سایر</v>
      </c>
      <c r="O921">
        <f>VLOOKUP(درخواست[[#This Row],[کدکتاب]],کتاب[#All],3,FALSE)</f>
        <v>600000</v>
      </c>
      <c r="P921">
        <f>IF(درخواست[[#This Row],[ناشر]]="هاجر",VLOOKUP(درخواست[[#This Row],[استان]],تخفیف[#All],3,FALSE),VLOOKUP(درخواست[[#This Row],[استان]],تخفیف[#All],4,FALSE))</f>
        <v>0.25</v>
      </c>
      <c r="Q921">
        <f>درخواست[[#This Row],[پشت جلد]]*(1-درخواست[[#This Row],[تخفیف]])</f>
        <v>450000</v>
      </c>
      <c r="R921">
        <v>0</v>
      </c>
    </row>
    <row r="922" spans="1:18" x14ac:dyDescent="0.25">
      <c r="A922" s="24" t="s">
        <v>1462</v>
      </c>
      <c r="B922" t="s">
        <v>279</v>
      </c>
      <c r="C922">
        <v>3281004180</v>
      </c>
      <c r="D922" s="21" t="str">
        <f>MID(درخواست[[#This Row],[کدمدرسه]],1,1)</f>
        <v>3</v>
      </c>
      <c r="E922" t="s">
        <v>280</v>
      </c>
      <c r="F922" t="s">
        <v>280</v>
      </c>
      <c r="G922" t="s">
        <v>281</v>
      </c>
      <c r="H922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22" t="s">
        <v>282</v>
      </c>
      <c r="J922">
        <v>9134514710</v>
      </c>
      <c r="K922">
        <v>3535280021</v>
      </c>
      <c r="L922" s="24" t="s">
        <v>2192</v>
      </c>
      <c r="M922" t="s">
        <v>110</v>
      </c>
      <c r="N922" t="str">
        <f>VLOOKUP(درخواست[[#This Row],[کدکتاب]],کتاب[#All],4,FALSE)</f>
        <v>سایر</v>
      </c>
      <c r="O922">
        <f>VLOOKUP(درخواست[[#This Row],[کدکتاب]],کتاب[#All],3,FALSE)</f>
        <v>58000</v>
      </c>
      <c r="P922">
        <f>IF(درخواست[[#This Row],[ناشر]]="هاجر",VLOOKUP(درخواست[[#This Row],[استان]],تخفیف[#All],3,FALSE),VLOOKUP(درخواست[[#This Row],[استان]],تخفیف[#All],4,FALSE))</f>
        <v>0.25</v>
      </c>
      <c r="Q922">
        <f>درخواست[[#This Row],[پشت جلد]]*(1-درخواست[[#This Row],[تخفیف]])</f>
        <v>43500</v>
      </c>
      <c r="R922">
        <v>0</v>
      </c>
    </row>
    <row r="923" spans="1:18" x14ac:dyDescent="0.25">
      <c r="A923" s="24" t="s">
        <v>1463</v>
      </c>
      <c r="B923" t="s">
        <v>279</v>
      </c>
      <c r="C923">
        <v>3281004180</v>
      </c>
      <c r="D923" s="21" t="str">
        <f>MID(درخواست[[#This Row],[کدمدرسه]],1,1)</f>
        <v>3</v>
      </c>
      <c r="E923" t="s">
        <v>280</v>
      </c>
      <c r="F923" t="s">
        <v>280</v>
      </c>
      <c r="G923" t="s">
        <v>281</v>
      </c>
      <c r="H92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23" t="s">
        <v>282</v>
      </c>
      <c r="J923">
        <v>9134514710</v>
      </c>
      <c r="K923">
        <v>3535280021</v>
      </c>
      <c r="L923" s="24" t="s">
        <v>2193</v>
      </c>
      <c r="M923" t="s">
        <v>111</v>
      </c>
      <c r="N923" t="str">
        <f>VLOOKUP(درخواست[[#This Row],[کدکتاب]],کتاب[#All],4,FALSE)</f>
        <v>سایر</v>
      </c>
      <c r="O923">
        <f>VLOOKUP(درخواست[[#This Row],[کدکتاب]],کتاب[#All],3,FALSE)</f>
        <v>880000</v>
      </c>
      <c r="P923">
        <f>IF(درخواست[[#This Row],[ناشر]]="هاجر",VLOOKUP(درخواست[[#This Row],[استان]],تخفیف[#All],3,FALSE),VLOOKUP(درخواست[[#This Row],[استان]],تخفیف[#All],4,FALSE))</f>
        <v>0.25</v>
      </c>
      <c r="Q923">
        <f>درخواست[[#This Row],[پشت جلد]]*(1-درخواست[[#This Row],[تخفیف]])</f>
        <v>660000</v>
      </c>
      <c r="R923">
        <v>4</v>
      </c>
    </row>
    <row r="924" spans="1:18" x14ac:dyDescent="0.25">
      <c r="A924" s="24" t="s">
        <v>1464</v>
      </c>
      <c r="B924" t="s">
        <v>279</v>
      </c>
      <c r="C924">
        <v>3281004180</v>
      </c>
      <c r="D924" s="21" t="str">
        <f>MID(درخواست[[#This Row],[کدمدرسه]],1,1)</f>
        <v>3</v>
      </c>
      <c r="E924" t="s">
        <v>280</v>
      </c>
      <c r="F924" t="s">
        <v>280</v>
      </c>
      <c r="G924" t="s">
        <v>281</v>
      </c>
      <c r="H92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24" t="s">
        <v>282</v>
      </c>
      <c r="J924">
        <v>9134514710</v>
      </c>
      <c r="K924">
        <v>3535280021</v>
      </c>
      <c r="L924" s="24" t="s">
        <v>2110</v>
      </c>
      <c r="M924" t="s">
        <v>112</v>
      </c>
      <c r="N924" t="str">
        <f>VLOOKUP(درخواست[[#This Row],[کدکتاب]],کتاب[#All],4,FALSE)</f>
        <v>سایر</v>
      </c>
      <c r="O924">
        <f>VLOOKUP(درخواست[[#This Row],[کدکتاب]],کتاب[#All],3,FALSE)</f>
        <v>600000</v>
      </c>
      <c r="P924">
        <f>IF(درخواست[[#This Row],[ناشر]]="هاجر",VLOOKUP(درخواست[[#This Row],[استان]],تخفیف[#All],3,FALSE),VLOOKUP(درخواست[[#This Row],[استان]],تخفیف[#All],4,FALSE))</f>
        <v>0.25</v>
      </c>
      <c r="Q924">
        <f>درخواست[[#This Row],[پشت جلد]]*(1-درخواست[[#This Row],[تخفیف]])</f>
        <v>450000</v>
      </c>
      <c r="R924">
        <v>0</v>
      </c>
    </row>
    <row r="925" spans="1:18" x14ac:dyDescent="0.25">
      <c r="A925" s="24" t="s">
        <v>1465</v>
      </c>
      <c r="B925" t="s">
        <v>279</v>
      </c>
      <c r="C925">
        <v>3281004180</v>
      </c>
      <c r="D925" s="21" t="str">
        <f>MID(درخواست[[#This Row],[کدمدرسه]],1,1)</f>
        <v>3</v>
      </c>
      <c r="E925" t="s">
        <v>280</v>
      </c>
      <c r="F925" t="s">
        <v>280</v>
      </c>
      <c r="G925" t="s">
        <v>281</v>
      </c>
      <c r="H92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25" t="s">
        <v>282</v>
      </c>
      <c r="J925">
        <v>9134514710</v>
      </c>
      <c r="K925">
        <v>3535280021</v>
      </c>
      <c r="L925" s="24" t="s">
        <v>2212</v>
      </c>
      <c r="M925" t="s">
        <v>113</v>
      </c>
      <c r="N925" t="str">
        <f>VLOOKUP(درخواست[[#This Row],[کدکتاب]],کتاب[#All],4,FALSE)</f>
        <v>سایر</v>
      </c>
      <c r="O925">
        <f>VLOOKUP(درخواست[[#This Row],[کدکتاب]],کتاب[#All],3,FALSE)</f>
        <v>950000</v>
      </c>
      <c r="P925">
        <f>IF(درخواست[[#This Row],[ناشر]]="هاجر",VLOOKUP(درخواست[[#This Row],[استان]],تخفیف[#All],3,FALSE),VLOOKUP(درخواست[[#This Row],[استان]],تخفیف[#All],4,FALSE))</f>
        <v>0.25</v>
      </c>
      <c r="Q925">
        <f>درخواست[[#This Row],[پشت جلد]]*(1-درخواست[[#This Row],[تخفیف]])</f>
        <v>712500</v>
      </c>
      <c r="R925">
        <v>0</v>
      </c>
    </row>
    <row r="926" spans="1:18" x14ac:dyDescent="0.25">
      <c r="A926" s="24" t="s">
        <v>1466</v>
      </c>
      <c r="B926" t="s">
        <v>279</v>
      </c>
      <c r="C926">
        <v>3281004180</v>
      </c>
      <c r="D926" s="21" t="str">
        <f>MID(درخواست[[#This Row],[کدمدرسه]],1,1)</f>
        <v>3</v>
      </c>
      <c r="E926" t="s">
        <v>280</v>
      </c>
      <c r="F926" t="s">
        <v>280</v>
      </c>
      <c r="G926" t="s">
        <v>281</v>
      </c>
      <c r="H92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26" t="s">
        <v>282</v>
      </c>
      <c r="J926">
        <v>9134514710</v>
      </c>
      <c r="K926">
        <v>3535280021</v>
      </c>
      <c r="L926" s="24" t="s">
        <v>2194</v>
      </c>
      <c r="M926" t="s">
        <v>114</v>
      </c>
      <c r="N926" t="str">
        <f>VLOOKUP(درخواست[[#This Row],[کدکتاب]],کتاب[#All],4,FALSE)</f>
        <v>هاجر</v>
      </c>
      <c r="O926">
        <f>VLOOKUP(درخواست[[#This Row],[کدکتاب]],کتاب[#All],3,FALSE)</f>
        <v>270000</v>
      </c>
      <c r="P926">
        <f>IF(درخواست[[#This Row],[ناشر]]="هاجر",VLOOKUP(درخواست[[#This Row],[استان]],تخفیف[#All],3,FALSE),VLOOKUP(درخواست[[#This Row],[استان]],تخفیف[#All],4,FALSE))</f>
        <v>0.37</v>
      </c>
      <c r="Q926">
        <f>درخواست[[#This Row],[پشت جلد]]*(1-درخواست[[#This Row],[تخفیف]])</f>
        <v>170100</v>
      </c>
      <c r="R926">
        <v>46</v>
      </c>
    </row>
    <row r="927" spans="1:18" x14ac:dyDescent="0.25">
      <c r="A927" s="24" t="s">
        <v>1467</v>
      </c>
      <c r="B927" t="s">
        <v>279</v>
      </c>
      <c r="C927">
        <v>3281004180</v>
      </c>
      <c r="D927" s="21" t="str">
        <f>MID(درخواست[[#This Row],[کدمدرسه]],1,1)</f>
        <v>3</v>
      </c>
      <c r="E927" t="s">
        <v>280</v>
      </c>
      <c r="F927" t="s">
        <v>280</v>
      </c>
      <c r="G927" t="s">
        <v>281</v>
      </c>
      <c r="H92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27" t="s">
        <v>282</v>
      </c>
      <c r="J927">
        <v>9134514710</v>
      </c>
      <c r="K927">
        <v>3535280021</v>
      </c>
      <c r="L927" s="24" t="s">
        <v>2195</v>
      </c>
      <c r="M927" t="s">
        <v>115</v>
      </c>
      <c r="N927" t="str">
        <f>VLOOKUP(درخواست[[#This Row],[کدکتاب]],کتاب[#All],4,FALSE)</f>
        <v>سایر</v>
      </c>
      <c r="O927">
        <f>VLOOKUP(درخواست[[#This Row],[کدکتاب]],کتاب[#All],3,FALSE)</f>
        <v>140000</v>
      </c>
      <c r="P927">
        <f>IF(درخواست[[#This Row],[ناشر]]="هاجر",VLOOKUP(درخواست[[#This Row],[استان]],تخفیف[#All],3,FALSE),VLOOKUP(درخواست[[#This Row],[استان]],تخفیف[#All],4,FALSE))</f>
        <v>0.25</v>
      </c>
      <c r="Q927">
        <f>درخواست[[#This Row],[پشت جلد]]*(1-درخواست[[#This Row],[تخفیف]])</f>
        <v>105000</v>
      </c>
      <c r="R927">
        <v>0</v>
      </c>
    </row>
    <row r="928" spans="1:18" x14ac:dyDescent="0.25">
      <c r="A928" s="24" t="s">
        <v>1468</v>
      </c>
      <c r="B928" t="s">
        <v>279</v>
      </c>
      <c r="C928">
        <v>3281004180</v>
      </c>
      <c r="D928" s="21" t="str">
        <f>MID(درخواست[[#This Row],[کدمدرسه]],1,1)</f>
        <v>3</v>
      </c>
      <c r="E928" t="s">
        <v>280</v>
      </c>
      <c r="F928" t="s">
        <v>280</v>
      </c>
      <c r="G928" t="s">
        <v>281</v>
      </c>
      <c r="H92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28" t="s">
        <v>282</v>
      </c>
      <c r="J928">
        <v>9134514710</v>
      </c>
      <c r="K928">
        <v>3535280021</v>
      </c>
      <c r="L928" s="24" t="s">
        <v>2196</v>
      </c>
      <c r="M928" t="s">
        <v>116</v>
      </c>
      <c r="N928" t="str">
        <f>VLOOKUP(درخواست[[#This Row],[کدکتاب]],کتاب[#All],4,FALSE)</f>
        <v>سایر</v>
      </c>
      <c r="O928">
        <f>VLOOKUP(درخواست[[#This Row],[کدکتاب]],کتاب[#All],3,FALSE)</f>
        <v>290000</v>
      </c>
      <c r="P928">
        <f>IF(درخواست[[#This Row],[ناشر]]="هاجر",VLOOKUP(درخواست[[#This Row],[استان]],تخفیف[#All],3,FALSE),VLOOKUP(درخواست[[#This Row],[استان]],تخفیف[#All],4,FALSE))</f>
        <v>0.25</v>
      </c>
      <c r="Q928">
        <f>درخواست[[#This Row],[پشت جلد]]*(1-درخواست[[#This Row],[تخفیف]])</f>
        <v>217500</v>
      </c>
      <c r="R928">
        <v>10</v>
      </c>
    </row>
    <row r="929" spans="1:18" x14ac:dyDescent="0.25">
      <c r="A929" s="24" t="s">
        <v>1469</v>
      </c>
      <c r="B929" t="s">
        <v>279</v>
      </c>
      <c r="C929">
        <v>3281004180</v>
      </c>
      <c r="D929" s="21" t="str">
        <f>MID(درخواست[[#This Row],[کدمدرسه]],1,1)</f>
        <v>3</v>
      </c>
      <c r="E929" t="s">
        <v>280</v>
      </c>
      <c r="F929" t="s">
        <v>280</v>
      </c>
      <c r="G929" t="s">
        <v>281</v>
      </c>
      <c r="H92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29" t="s">
        <v>282</v>
      </c>
      <c r="J929">
        <v>9134514710</v>
      </c>
      <c r="K929">
        <v>3535280021</v>
      </c>
      <c r="L929" s="24" t="s">
        <v>2197</v>
      </c>
      <c r="M929" t="s">
        <v>117</v>
      </c>
      <c r="N929" t="str">
        <f>VLOOKUP(درخواست[[#This Row],[کدکتاب]],کتاب[#All],4,FALSE)</f>
        <v>سایر</v>
      </c>
      <c r="O929">
        <f>VLOOKUP(درخواست[[#This Row],[کدکتاب]],کتاب[#All],3,FALSE)</f>
        <v>1220000</v>
      </c>
      <c r="P929">
        <f>IF(درخواست[[#This Row],[ناشر]]="هاجر",VLOOKUP(درخواست[[#This Row],[استان]],تخفیف[#All],3,FALSE),VLOOKUP(درخواست[[#This Row],[استان]],تخفیف[#All],4,FALSE))</f>
        <v>0.25</v>
      </c>
      <c r="Q929">
        <f>درخواست[[#This Row],[پشت جلد]]*(1-درخواست[[#This Row],[تخفیف]])</f>
        <v>915000</v>
      </c>
      <c r="R929">
        <v>54</v>
      </c>
    </row>
    <row r="930" spans="1:18" x14ac:dyDescent="0.25">
      <c r="A930" s="24" t="s">
        <v>1470</v>
      </c>
      <c r="B930" t="s">
        <v>279</v>
      </c>
      <c r="C930">
        <v>3281004180</v>
      </c>
      <c r="D930" s="21" t="str">
        <f>MID(درخواست[[#This Row],[کدمدرسه]],1,1)</f>
        <v>3</v>
      </c>
      <c r="E930" t="s">
        <v>280</v>
      </c>
      <c r="F930" t="s">
        <v>280</v>
      </c>
      <c r="G930" t="s">
        <v>281</v>
      </c>
      <c r="H93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30" t="s">
        <v>282</v>
      </c>
      <c r="J930">
        <v>9134514710</v>
      </c>
      <c r="K930">
        <v>3535280021</v>
      </c>
      <c r="L930" s="24" t="s">
        <v>2198</v>
      </c>
      <c r="M930" t="s">
        <v>118</v>
      </c>
      <c r="N930" t="str">
        <f>VLOOKUP(درخواست[[#This Row],[کدکتاب]],کتاب[#All],4,FALSE)</f>
        <v>سایر</v>
      </c>
      <c r="O930">
        <f>VLOOKUP(درخواست[[#This Row],[کدکتاب]],کتاب[#All],3,FALSE)</f>
        <v>0</v>
      </c>
      <c r="P930">
        <f>IF(درخواست[[#This Row],[ناشر]]="هاجر",VLOOKUP(درخواست[[#This Row],[استان]],تخفیف[#All],3,FALSE),VLOOKUP(درخواست[[#This Row],[استان]],تخفیف[#All],4,FALSE))</f>
        <v>0.25</v>
      </c>
      <c r="Q930">
        <f>درخواست[[#This Row],[پشت جلد]]*(1-درخواست[[#This Row],[تخفیف]])</f>
        <v>0</v>
      </c>
      <c r="R930">
        <v>0</v>
      </c>
    </row>
    <row r="931" spans="1:18" x14ac:dyDescent="0.25">
      <c r="A931" s="24" t="s">
        <v>1471</v>
      </c>
      <c r="B931" t="s">
        <v>279</v>
      </c>
      <c r="C931">
        <v>3281004180</v>
      </c>
      <c r="D931" s="21" t="str">
        <f>MID(درخواست[[#This Row],[کدمدرسه]],1,1)</f>
        <v>3</v>
      </c>
      <c r="E931" t="s">
        <v>280</v>
      </c>
      <c r="F931" t="s">
        <v>280</v>
      </c>
      <c r="G931" t="s">
        <v>281</v>
      </c>
      <c r="H931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31" t="s">
        <v>282</v>
      </c>
      <c r="J931">
        <v>9134514710</v>
      </c>
      <c r="K931">
        <v>3535280021</v>
      </c>
      <c r="L931" s="24" t="s">
        <v>2199</v>
      </c>
      <c r="M931" t="s">
        <v>119</v>
      </c>
      <c r="N931" t="str">
        <f>VLOOKUP(درخواست[[#This Row],[کدکتاب]],کتاب[#All],4,FALSE)</f>
        <v>سایر</v>
      </c>
      <c r="O931">
        <f>VLOOKUP(درخواست[[#This Row],[کدکتاب]],کتاب[#All],3,FALSE)</f>
        <v>400000</v>
      </c>
      <c r="P931">
        <f>IF(درخواست[[#This Row],[ناشر]]="هاجر",VLOOKUP(درخواست[[#This Row],[استان]],تخفیف[#All],3,FALSE),VLOOKUP(درخواست[[#This Row],[استان]],تخفیف[#All],4,FALSE))</f>
        <v>0.25</v>
      </c>
      <c r="Q931">
        <f>درخواست[[#This Row],[پشت جلد]]*(1-درخواست[[#This Row],[تخفیف]])</f>
        <v>300000</v>
      </c>
      <c r="R931">
        <v>24</v>
      </c>
    </row>
    <row r="932" spans="1:18" x14ac:dyDescent="0.25">
      <c r="A932" s="24" t="s">
        <v>1472</v>
      </c>
      <c r="B932" t="s">
        <v>279</v>
      </c>
      <c r="C932">
        <v>3281004180</v>
      </c>
      <c r="D932" s="21" t="str">
        <f>MID(درخواست[[#This Row],[کدمدرسه]],1,1)</f>
        <v>3</v>
      </c>
      <c r="E932" t="s">
        <v>280</v>
      </c>
      <c r="F932" t="s">
        <v>280</v>
      </c>
      <c r="G932" t="s">
        <v>281</v>
      </c>
      <c r="H932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32" t="s">
        <v>282</v>
      </c>
      <c r="J932">
        <v>9134514710</v>
      </c>
      <c r="K932">
        <v>3535280021</v>
      </c>
      <c r="L932" s="24" t="s">
        <v>2200</v>
      </c>
      <c r="M932" t="s">
        <v>120</v>
      </c>
      <c r="N932" t="str">
        <f>VLOOKUP(درخواست[[#This Row],[کدکتاب]],کتاب[#All],4,FALSE)</f>
        <v>سایر</v>
      </c>
      <c r="O932">
        <f>VLOOKUP(درخواست[[#This Row],[کدکتاب]],کتاب[#All],3,FALSE)</f>
        <v>160000</v>
      </c>
      <c r="P932">
        <f>IF(درخواست[[#This Row],[ناشر]]="هاجر",VLOOKUP(درخواست[[#This Row],[استان]],تخفیف[#All],3,FALSE),VLOOKUP(درخواست[[#This Row],[استان]],تخفیف[#All],4,FALSE))</f>
        <v>0.25</v>
      </c>
      <c r="Q932">
        <f>درخواست[[#This Row],[پشت جلد]]*(1-درخواست[[#This Row],[تخفیف]])</f>
        <v>120000</v>
      </c>
      <c r="R932">
        <v>0</v>
      </c>
    </row>
    <row r="933" spans="1:18" x14ac:dyDescent="0.25">
      <c r="A933" s="24" t="s">
        <v>1473</v>
      </c>
      <c r="B933" t="s">
        <v>279</v>
      </c>
      <c r="C933">
        <v>3281004180</v>
      </c>
      <c r="D933" s="21" t="str">
        <f>MID(درخواست[[#This Row],[کدمدرسه]],1,1)</f>
        <v>3</v>
      </c>
      <c r="E933" t="s">
        <v>280</v>
      </c>
      <c r="F933" t="s">
        <v>280</v>
      </c>
      <c r="G933" t="s">
        <v>281</v>
      </c>
      <c r="H933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33" t="s">
        <v>282</v>
      </c>
      <c r="J933">
        <v>9134514710</v>
      </c>
      <c r="K933">
        <v>3535280021</v>
      </c>
      <c r="L933" s="24" t="s">
        <v>2201</v>
      </c>
      <c r="M933" t="s">
        <v>121</v>
      </c>
      <c r="N933" t="str">
        <f>VLOOKUP(درخواست[[#This Row],[کدکتاب]],کتاب[#All],4,FALSE)</f>
        <v>هاجر</v>
      </c>
      <c r="O933">
        <f>VLOOKUP(درخواست[[#This Row],[کدکتاب]],کتاب[#All],3,FALSE)</f>
        <v>350000</v>
      </c>
      <c r="P933">
        <f>IF(درخواست[[#This Row],[ناشر]]="هاجر",VLOOKUP(درخواست[[#This Row],[استان]],تخفیف[#All],3,FALSE),VLOOKUP(درخواست[[#This Row],[استان]],تخفیف[#All],4,FALSE))</f>
        <v>0.37</v>
      </c>
      <c r="Q933">
        <f>درخواست[[#This Row],[پشت جلد]]*(1-درخواست[[#This Row],[تخفیف]])</f>
        <v>220500</v>
      </c>
      <c r="R933">
        <v>0</v>
      </c>
    </row>
    <row r="934" spans="1:18" x14ac:dyDescent="0.25">
      <c r="A934" s="24" t="s">
        <v>1474</v>
      </c>
      <c r="B934" t="s">
        <v>279</v>
      </c>
      <c r="C934">
        <v>3281004180</v>
      </c>
      <c r="D934" s="21" t="str">
        <f>MID(درخواست[[#This Row],[کدمدرسه]],1,1)</f>
        <v>3</v>
      </c>
      <c r="E934" t="s">
        <v>280</v>
      </c>
      <c r="F934" t="s">
        <v>280</v>
      </c>
      <c r="G934" t="s">
        <v>281</v>
      </c>
      <c r="H934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34" t="s">
        <v>282</v>
      </c>
      <c r="J934">
        <v>9134514710</v>
      </c>
      <c r="K934">
        <v>3535280021</v>
      </c>
      <c r="L934" s="24" t="s">
        <v>2202</v>
      </c>
      <c r="M934" t="s">
        <v>122</v>
      </c>
      <c r="N934" t="str">
        <f>VLOOKUP(درخواست[[#This Row],[کدکتاب]],کتاب[#All],4,FALSE)</f>
        <v>سایر</v>
      </c>
      <c r="O934">
        <f>VLOOKUP(درخواست[[#This Row],[کدکتاب]],کتاب[#All],3,FALSE)</f>
        <v>170000</v>
      </c>
      <c r="P934">
        <f>IF(درخواست[[#This Row],[ناشر]]="هاجر",VLOOKUP(درخواست[[#This Row],[استان]],تخفیف[#All],3,FALSE),VLOOKUP(درخواست[[#This Row],[استان]],تخفیف[#All],4,FALSE))</f>
        <v>0.25</v>
      </c>
      <c r="Q934">
        <f>درخواست[[#This Row],[پشت جلد]]*(1-درخواست[[#This Row],[تخفیف]])</f>
        <v>127500</v>
      </c>
      <c r="R934">
        <v>26</v>
      </c>
    </row>
    <row r="935" spans="1:18" x14ac:dyDescent="0.25">
      <c r="A935" s="24" t="s">
        <v>1475</v>
      </c>
      <c r="B935" t="s">
        <v>279</v>
      </c>
      <c r="C935">
        <v>3281004180</v>
      </c>
      <c r="D935" s="21" t="str">
        <f>MID(درخواست[[#This Row],[کدمدرسه]],1,1)</f>
        <v>3</v>
      </c>
      <c r="E935" t="s">
        <v>280</v>
      </c>
      <c r="F935" t="s">
        <v>280</v>
      </c>
      <c r="G935" t="s">
        <v>281</v>
      </c>
      <c r="H935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35" t="s">
        <v>282</v>
      </c>
      <c r="J935">
        <v>9134514710</v>
      </c>
      <c r="K935">
        <v>3535280021</v>
      </c>
      <c r="L935" s="24" t="s">
        <v>2203</v>
      </c>
      <c r="M935" t="s">
        <v>123</v>
      </c>
      <c r="N935" t="str">
        <f>VLOOKUP(درخواست[[#This Row],[کدکتاب]],کتاب[#All],4,FALSE)</f>
        <v>هاجر</v>
      </c>
      <c r="O935">
        <f>VLOOKUP(درخواست[[#This Row],[کدکتاب]],کتاب[#All],3,FALSE)</f>
        <v>360000</v>
      </c>
      <c r="P935">
        <f>IF(درخواست[[#This Row],[ناشر]]="هاجر",VLOOKUP(درخواست[[#This Row],[استان]],تخفیف[#All],3,FALSE),VLOOKUP(درخواست[[#This Row],[استان]],تخفیف[#All],4,FALSE))</f>
        <v>0.37</v>
      </c>
      <c r="Q935">
        <f>درخواست[[#This Row],[پشت جلد]]*(1-درخواست[[#This Row],[تخفیف]])</f>
        <v>226800</v>
      </c>
      <c r="R935">
        <v>0</v>
      </c>
    </row>
    <row r="936" spans="1:18" x14ac:dyDescent="0.25">
      <c r="A936" s="24" t="s">
        <v>1476</v>
      </c>
      <c r="B936" t="s">
        <v>279</v>
      </c>
      <c r="C936">
        <v>3281004180</v>
      </c>
      <c r="D936" s="21" t="str">
        <f>MID(درخواست[[#This Row],[کدمدرسه]],1,1)</f>
        <v>3</v>
      </c>
      <c r="E936" t="s">
        <v>280</v>
      </c>
      <c r="F936" t="s">
        <v>280</v>
      </c>
      <c r="G936" t="s">
        <v>281</v>
      </c>
      <c r="H936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36" t="s">
        <v>282</v>
      </c>
      <c r="J936">
        <v>9134514710</v>
      </c>
      <c r="K936">
        <v>3535280021</v>
      </c>
      <c r="L936" s="24" t="s">
        <v>2204</v>
      </c>
      <c r="M936" t="s">
        <v>124</v>
      </c>
      <c r="N936" t="str">
        <f>VLOOKUP(درخواست[[#This Row],[کدکتاب]],کتاب[#All],4,FALSE)</f>
        <v>سایر</v>
      </c>
      <c r="O936">
        <f>VLOOKUP(درخواست[[#This Row],[کدکتاب]],کتاب[#All],3,FALSE)</f>
        <v>490000</v>
      </c>
      <c r="P936">
        <f>IF(درخواست[[#This Row],[ناشر]]="هاجر",VLOOKUP(درخواست[[#This Row],[استان]],تخفیف[#All],3,FALSE),VLOOKUP(درخواست[[#This Row],[استان]],تخفیف[#All],4,FALSE))</f>
        <v>0.25</v>
      </c>
      <c r="Q936">
        <f>درخواست[[#This Row],[پشت جلد]]*(1-درخواست[[#This Row],[تخفیف]])</f>
        <v>367500</v>
      </c>
      <c r="R936">
        <v>15</v>
      </c>
    </row>
    <row r="937" spans="1:18" x14ac:dyDescent="0.25">
      <c r="A937" s="24" t="s">
        <v>1477</v>
      </c>
      <c r="B937" t="s">
        <v>279</v>
      </c>
      <c r="C937">
        <v>3281004180</v>
      </c>
      <c r="D937" s="21" t="str">
        <f>MID(درخواست[[#This Row],[کدمدرسه]],1,1)</f>
        <v>3</v>
      </c>
      <c r="E937" t="s">
        <v>280</v>
      </c>
      <c r="F937" t="s">
        <v>280</v>
      </c>
      <c r="G937" t="s">
        <v>281</v>
      </c>
      <c r="H937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37" t="s">
        <v>282</v>
      </c>
      <c r="J937">
        <v>9134514710</v>
      </c>
      <c r="K937">
        <v>3535280021</v>
      </c>
      <c r="L937" s="24" t="s">
        <v>2205</v>
      </c>
      <c r="M937" t="s">
        <v>125</v>
      </c>
      <c r="N937" t="str">
        <f>VLOOKUP(درخواست[[#This Row],[کدکتاب]],کتاب[#All],4,FALSE)</f>
        <v>سایر</v>
      </c>
      <c r="O937">
        <f>VLOOKUP(درخواست[[#This Row],[کدکتاب]],کتاب[#All],3,FALSE)</f>
        <v>600000</v>
      </c>
      <c r="P937">
        <f>IF(درخواست[[#This Row],[ناشر]]="هاجر",VLOOKUP(درخواست[[#This Row],[استان]],تخفیف[#All],3,FALSE),VLOOKUP(درخواست[[#This Row],[استان]],تخفیف[#All],4,FALSE))</f>
        <v>0.25</v>
      </c>
      <c r="Q937">
        <f>درخواست[[#This Row],[پشت جلد]]*(1-درخواست[[#This Row],[تخفیف]])</f>
        <v>450000</v>
      </c>
      <c r="R937">
        <v>0</v>
      </c>
    </row>
    <row r="938" spans="1:18" x14ac:dyDescent="0.25">
      <c r="A938" s="24" t="s">
        <v>1478</v>
      </c>
      <c r="B938" t="s">
        <v>279</v>
      </c>
      <c r="C938">
        <v>3281004180</v>
      </c>
      <c r="D938" s="21" t="str">
        <f>MID(درخواست[[#This Row],[کدمدرسه]],1,1)</f>
        <v>3</v>
      </c>
      <c r="E938" t="s">
        <v>280</v>
      </c>
      <c r="F938" t="s">
        <v>280</v>
      </c>
      <c r="G938" t="s">
        <v>281</v>
      </c>
      <c r="H938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38" t="s">
        <v>282</v>
      </c>
      <c r="J938">
        <v>9134514710</v>
      </c>
      <c r="K938">
        <v>3535280021</v>
      </c>
      <c r="L938" s="24" t="s">
        <v>2206</v>
      </c>
      <c r="M938" t="s">
        <v>126</v>
      </c>
      <c r="N938" t="str">
        <f>VLOOKUP(درخواست[[#This Row],[کدکتاب]],کتاب[#All],4,FALSE)</f>
        <v>سایر</v>
      </c>
      <c r="O938">
        <f>VLOOKUP(درخواست[[#This Row],[کدکتاب]],کتاب[#All],3,FALSE)</f>
        <v>250000</v>
      </c>
      <c r="P938">
        <f>IF(درخواست[[#This Row],[ناشر]]="هاجر",VLOOKUP(درخواست[[#This Row],[استان]],تخفیف[#All],3,FALSE),VLOOKUP(درخواست[[#This Row],[استان]],تخفیف[#All],4,FALSE))</f>
        <v>0.25</v>
      </c>
      <c r="Q938">
        <f>درخواست[[#This Row],[پشت جلد]]*(1-درخواست[[#This Row],[تخفیف]])</f>
        <v>187500</v>
      </c>
      <c r="R938">
        <v>0</v>
      </c>
    </row>
    <row r="939" spans="1:18" x14ac:dyDescent="0.25">
      <c r="A939" s="24" t="s">
        <v>1479</v>
      </c>
      <c r="B939" t="s">
        <v>279</v>
      </c>
      <c r="C939">
        <v>3281004180</v>
      </c>
      <c r="D939" s="21" t="str">
        <f>MID(درخواست[[#This Row],[کدمدرسه]],1,1)</f>
        <v>3</v>
      </c>
      <c r="E939" t="s">
        <v>280</v>
      </c>
      <c r="F939" t="s">
        <v>280</v>
      </c>
      <c r="G939" t="s">
        <v>281</v>
      </c>
      <c r="H939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39" t="s">
        <v>282</v>
      </c>
      <c r="J939">
        <v>9134514710</v>
      </c>
      <c r="K939">
        <v>3535280021</v>
      </c>
      <c r="L939" s="24" t="s">
        <v>2207</v>
      </c>
      <c r="M939" t="s">
        <v>127</v>
      </c>
      <c r="N939" t="str">
        <f>VLOOKUP(درخواست[[#This Row],[کدکتاب]],کتاب[#All],4,FALSE)</f>
        <v>سایر</v>
      </c>
      <c r="O939">
        <f>VLOOKUP(درخواست[[#This Row],[کدکتاب]],کتاب[#All],3,FALSE)</f>
        <v>270000</v>
      </c>
      <c r="P939">
        <f>IF(درخواست[[#This Row],[ناشر]]="هاجر",VLOOKUP(درخواست[[#This Row],[استان]],تخفیف[#All],3,FALSE),VLOOKUP(درخواست[[#This Row],[استان]],تخفیف[#All],4,FALSE))</f>
        <v>0.25</v>
      </c>
      <c r="Q939">
        <f>درخواست[[#This Row],[پشت جلد]]*(1-درخواست[[#This Row],[تخفیف]])</f>
        <v>202500</v>
      </c>
      <c r="R939">
        <v>8</v>
      </c>
    </row>
    <row r="940" spans="1:18" x14ac:dyDescent="0.25">
      <c r="A940" s="24" t="s">
        <v>1480</v>
      </c>
      <c r="B940" t="s">
        <v>279</v>
      </c>
      <c r="C940">
        <v>3281004180</v>
      </c>
      <c r="D940" s="21" t="str">
        <f>MID(درخواست[[#This Row],[کدمدرسه]],1,1)</f>
        <v>3</v>
      </c>
      <c r="E940" t="s">
        <v>280</v>
      </c>
      <c r="F940" t="s">
        <v>280</v>
      </c>
      <c r="G940" t="s">
        <v>281</v>
      </c>
      <c r="H940" t="str">
        <f>درخواست[[#This Row],[استان]]&amp;"/"&amp;درخواست[[#This Row],[شهر]]&amp;"/"&amp;درخواست[[#This Row],[مدرسه]]</f>
        <v>یزد/یزد/مؤسسه آموزش عالی حوزوی امام حسین(علیه‌السلام)</v>
      </c>
      <c r="I940" t="s">
        <v>282</v>
      </c>
      <c r="J940">
        <v>9134514710</v>
      </c>
      <c r="K940">
        <v>3535280021</v>
      </c>
      <c r="L940" s="24" t="s">
        <v>2208</v>
      </c>
      <c r="M940" t="s">
        <v>128</v>
      </c>
      <c r="N940" t="str">
        <f>VLOOKUP(درخواست[[#This Row],[کدکتاب]],کتاب[#All],4,FALSE)</f>
        <v>سایر</v>
      </c>
      <c r="O940">
        <f>VLOOKUP(درخواست[[#This Row],[کدکتاب]],کتاب[#All],3,FALSE)</f>
        <v>250000</v>
      </c>
      <c r="P940">
        <f>IF(درخواست[[#This Row],[ناشر]]="هاجر",VLOOKUP(درخواست[[#This Row],[استان]],تخفیف[#All],3,FALSE),VLOOKUP(درخواست[[#This Row],[استان]],تخفیف[#All],4,FALSE))</f>
        <v>0.25</v>
      </c>
      <c r="Q940">
        <f>درخواست[[#This Row],[پشت جلد]]*(1-درخواست[[#This Row],[تخفیف]])</f>
        <v>187500</v>
      </c>
      <c r="R940">
        <v>8</v>
      </c>
    </row>
    <row r="941" spans="1:18" x14ac:dyDescent="0.25">
      <c r="A941" s="24" t="s">
        <v>1481</v>
      </c>
      <c r="B941" t="s">
        <v>283</v>
      </c>
      <c r="C941">
        <v>3160403169</v>
      </c>
      <c r="D941" s="21" t="str">
        <f>MID(درخواست[[#This Row],[کدمدرسه]],1,1)</f>
        <v>3</v>
      </c>
      <c r="E941" t="s">
        <v>259</v>
      </c>
      <c r="F941" t="s">
        <v>284</v>
      </c>
      <c r="G941" t="s">
        <v>285</v>
      </c>
      <c r="H941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41" t="s">
        <v>286</v>
      </c>
      <c r="J941">
        <v>9132647648</v>
      </c>
      <c r="K941">
        <v>3155453999</v>
      </c>
      <c r="L941" s="24" t="s">
        <v>2104</v>
      </c>
      <c r="M941" t="s">
        <v>21</v>
      </c>
      <c r="N941" t="str">
        <f>VLOOKUP(درخواست[[#This Row],[کدکتاب]],کتاب[#All],4,FALSE)</f>
        <v>سایر</v>
      </c>
      <c r="O941">
        <f>VLOOKUP(درخواست[[#This Row],[کدکتاب]],کتاب[#All],3,FALSE)</f>
        <v>900000</v>
      </c>
      <c r="P941">
        <f>IF(درخواست[[#This Row],[ناشر]]="هاجر",VLOOKUP(درخواست[[#This Row],[استان]],تخفیف[#All],3,FALSE),VLOOKUP(درخواست[[#This Row],[استان]],تخفیف[#All],4,FALSE))</f>
        <v>0.25</v>
      </c>
      <c r="Q941">
        <f>درخواست[[#This Row],[پشت جلد]]*(1-درخواست[[#This Row],[تخفیف]])</f>
        <v>675000</v>
      </c>
      <c r="R941">
        <v>14</v>
      </c>
    </row>
    <row r="942" spans="1:18" x14ac:dyDescent="0.25">
      <c r="A942" s="24" t="s">
        <v>1482</v>
      </c>
      <c r="B942" t="s">
        <v>283</v>
      </c>
      <c r="C942">
        <v>3160403169</v>
      </c>
      <c r="D942" s="21" t="str">
        <f>MID(درخواست[[#This Row],[کدمدرسه]],1,1)</f>
        <v>3</v>
      </c>
      <c r="E942" t="s">
        <v>259</v>
      </c>
      <c r="F942" t="s">
        <v>284</v>
      </c>
      <c r="G942" t="s">
        <v>285</v>
      </c>
      <c r="H942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42" t="s">
        <v>286</v>
      </c>
      <c r="J942">
        <v>9132647648</v>
      </c>
      <c r="K942">
        <v>3155453999</v>
      </c>
      <c r="L942" s="24" t="s">
        <v>2107</v>
      </c>
      <c r="M942" t="s">
        <v>24</v>
      </c>
      <c r="N942" t="str">
        <f>VLOOKUP(درخواست[[#This Row],[کدکتاب]],کتاب[#All],4,FALSE)</f>
        <v>سایر</v>
      </c>
      <c r="O942">
        <f>VLOOKUP(درخواست[[#This Row],[کدکتاب]],کتاب[#All],3,FALSE)</f>
        <v>220000</v>
      </c>
      <c r="P942">
        <f>IF(درخواست[[#This Row],[ناشر]]="هاجر",VLOOKUP(درخواست[[#This Row],[استان]],تخفیف[#All],3,FALSE),VLOOKUP(درخواست[[#This Row],[استان]],تخفیف[#All],4,FALSE))</f>
        <v>0.25</v>
      </c>
      <c r="Q942">
        <f>درخواست[[#This Row],[پشت جلد]]*(1-درخواست[[#This Row],[تخفیف]])</f>
        <v>165000</v>
      </c>
      <c r="R942">
        <v>15</v>
      </c>
    </row>
    <row r="943" spans="1:18" x14ac:dyDescent="0.25">
      <c r="A943" s="24" t="s">
        <v>1483</v>
      </c>
      <c r="B943" t="s">
        <v>283</v>
      </c>
      <c r="C943">
        <v>3160403169</v>
      </c>
      <c r="D943" s="21" t="str">
        <f>MID(درخواست[[#This Row],[کدمدرسه]],1,1)</f>
        <v>3</v>
      </c>
      <c r="E943" t="s">
        <v>259</v>
      </c>
      <c r="F943" t="s">
        <v>284</v>
      </c>
      <c r="G943" t="s">
        <v>285</v>
      </c>
      <c r="H943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43" t="s">
        <v>286</v>
      </c>
      <c r="J943">
        <v>9132647648</v>
      </c>
      <c r="K943">
        <v>3155453999</v>
      </c>
      <c r="L943" s="24" t="s">
        <v>2109</v>
      </c>
      <c r="M943" t="s">
        <v>26</v>
      </c>
      <c r="N943" t="str">
        <f>VLOOKUP(درخواست[[#This Row],[کدکتاب]],کتاب[#All],4,FALSE)</f>
        <v>سایر</v>
      </c>
      <c r="O943">
        <f>VLOOKUP(درخواست[[#This Row],[کدکتاب]],کتاب[#All],3,FALSE)</f>
        <v>170000</v>
      </c>
      <c r="P943">
        <f>IF(درخواست[[#This Row],[ناشر]]="هاجر",VLOOKUP(درخواست[[#This Row],[استان]],تخفیف[#All],3,FALSE),VLOOKUP(درخواست[[#This Row],[استان]],تخفیف[#All],4,FALSE))</f>
        <v>0.25</v>
      </c>
      <c r="Q943">
        <f>درخواست[[#This Row],[پشت جلد]]*(1-درخواست[[#This Row],[تخفیف]])</f>
        <v>127500</v>
      </c>
      <c r="R943">
        <v>7</v>
      </c>
    </row>
    <row r="944" spans="1:18" x14ac:dyDescent="0.25">
      <c r="A944" s="24" t="s">
        <v>1484</v>
      </c>
      <c r="B944" t="s">
        <v>283</v>
      </c>
      <c r="C944">
        <v>3160403169</v>
      </c>
      <c r="D944" s="21" t="str">
        <f>MID(درخواست[[#This Row],[کدمدرسه]],1,1)</f>
        <v>3</v>
      </c>
      <c r="E944" t="s">
        <v>259</v>
      </c>
      <c r="F944" t="s">
        <v>284</v>
      </c>
      <c r="G944" t="s">
        <v>285</v>
      </c>
      <c r="H944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44" t="s">
        <v>286</v>
      </c>
      <c r="J944">
        <v>9132647648</v>
      </c>
      <c r="K944">
        <v>3155453999</v>
      </c>
      <c r="L944" s="24" t="s">
        <v>2111</v>
      </c>
      <c r="M944" t="s">
        <v>27</v>
      </c>
      <c r="N944" t="str">
        <f>VLOOKUP(درخواست[[#This Row],[کدکتاب]],کتاب[#All],4,FALSE)</f>
        <v>سایر</v>
      </c>
      <c r="O944">
        <f>VLOOKUP(درخواست[[#This Row],[کدکتاب]],کتاب[#All],3,FALSE)</f>
        <v>2100000</v>
      </c>
      <c r="P944">
        <f>IF(درخواست[[#This Row],[ناشر]]="هاجر",VLOOKUP(درخواست[[#This Row],[استان]],تخفیف[#All],3,FALSE),VLOOKUP(درخواست[[#This Row],[استان]],تخفیف[#All],4,FALSE))</f>
        <v>0.25</v>
      </c>
      <c r="Q944">
        <f>درخواست[[#This Row],[پشت جلد]]*(1-درخواست[[#This Row],[تخفیف]])</f>
        <v>1575000</v>
      </c>
      <c r="R944">
        <v>12</v>
      </c>
    </row>
    <row r="945" spans="1:18" x14ac:dyDescent="0.25">
      <c r="A945" s="24" t="s">
        <v>1485</v>
      </c>
      <c r="B945" t="s">
        <v>283</v>
      </c>
      <c r="C945">
        <v>3160403169</v>
      </c>
      <c r="D945" s="21" t="str">
        <f>MID(درخواست[[#This Row],[کدمدرسه]],1,1)</f>
        <v>3</v>
      </c>
      <c r="E945" t="s">
        <v>259</v>
      </c>
      <c r="F945" t="s">
        <v>284</v>
      </c>
      <c r="G945" t="s">
        <v>285</v>
      </c>
      <c r="H945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45" t="s">
        <v>286</v>
      </c>
      <c r="J945">
        <v>9132647648</v>
      </c>
      <c r="K945">
        <v>3155453999</v>
      </c>
      <c r="L945" s="24" t="s">
        <v>2116</v>
      </c>
      <c r="M945" t="s">
        <v>28</v>
      </c>
      <c r="N945" t="str">
        <f>VLOOKUP(درخواست[[#This Row],[کدکتاب]],کتاب[#All],4,FALSE)</f>
        <v>سایر</v>
      </c>
      <c r="O945">
        <f>VLOOKUP(درخواست[[#This Row],[کدکتاب]],کتاب[#All],3,FALSE)</f>
        <v>200000</v>
      </c>
      <c r="P945">
        <f>IF(درخواست[[#This Row],[ناشر]]="هاجر",VLOOKUP(درخواست[[#This Row],[استان]],تخفیف[#All],3,FALSE),VLOOKUP(درخواست[[#This Row],[استان]],تخفیف[#All],4,FALSE))</f>
        <v>0.25</v>
      </c>
      <c r="Q945">
        <f>درخواست[[#This Row],[پشت جلد]]*(1-درخواست[[#This Row],[تخفیف]])</f>
        <v>150000</v>
      </c>
      <c r="R945">
        <v>7</v>
      </c>
    </row>
    <row r="946" spans="1:18" x14ac:dyDescent="0.25">
      <c r="A946" s="24" t="s">
        <v>1486</v>
      </c>
      <c r="B946" t="s">
        <v>283</v>
      </c>
      <c r="C946">
        <v>3160403169</v>
      </c>
      <c r="D946" s="21" t="str">
        <f>MID(درخواست[[#This Row],[کدمدرسه]],1,1)</f>
        <v>3</v>
      </c>
      <c r="E946" t="s">
        <v>259</v>
      </c>
      <c r="F946" t="s">
        <v>284</v>
      </c>
      <c r="G946" t="s">
        <v>285</v>
      </c>
      <c r="H946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46" t="s">
        <v>286</v>
      </c>
      <c r="J946">
        <v>9132647648</v>
      </c>
      <c r="K946">
        <v>3155453999</v>
      </c>
      <c r="L946" s="24" t="s">
        <v>2115</v>
      </c>
      <c r="M946" t="s">
        <v>32</v>
      </c>
      <c r="N946" t="str">
        <f>VLOOKUP(درخواست[[#This Row],[کدکتاب]],کتاب[#All],4,FALSE)</f>
        <v>سایر</v>
      </c>
      <c r="O946">
        <f>VLOOKUP(درخواست[[#This Row],[کدکتاب]],کتاب[#All],3,FALSE)</f>
        <v>250000</v>
      </c>
      <c r="P946">
        <f>IF(درخواست[[#This Row],[ناشر]]="هاجر",VLOOKUP(درخواست[[#This Row],[استان]],تخفیف[#All],3,FALSE),VLOOKUP(درخواست[[#This Row],[استان]],تخفیف[#All],4,FALSE))</f>
        <v>0.25</v>
      </c>
      <c r="Q946">
        <f>درخواست[[#This Row],[پشت جلد]]*(1-درخواست[[#This Row],[تخفیف]])</f>
        <v>187500</v>
      </c>
      <c r="R946">
        <v>12</v>
      </c>
    </row>
    <row r="947" spans="1:18" x14ac:dyDescent="0.25">
      <c r="A947" s="24" t="s">
        <v>1487</v>
      </c>
      <c r="B947" t="s">
        <v>283</v>
      </c>
      <c r="C947">
        <v>3160403169</v>
      </c>
      <c r="D947" s="21" t="str">
        <f>MID(درخواست[[#This Row],[کدمدرسه]],1,1)</f>
        <v>3</v>
      </c>
      <c r="E947" t="s">
        <v>259</v>
      </c>
      <c r="F947" t="s">
        <v>284</v>
      </c>
      <c r="G947" t="s">
        <v>285</v>
      </c>
      <c r="H947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47" t="s">
        <v>286</v>
      </c>
      <c r="J947">
        <v>9132647648</v>
      </c>
      <c r="K947">
        <v>3155453999</v>
      </c>
      <c r="L947" s="24" t="s">
        <v>2117</v>
      </c>
      <c r="M947" t="s">
        <v>33</v>
      </c>
      <c r="N947" t="str">
        <f>VLOOKUP(درخواست[[#This Row],[کدکتاب]],کتاب[#All],4,FALSE)</f>
        <v>سایر</v>
      </c>
      <c r="O947">
        <f>VLOOKUP(درخواست[[#This Row],[کدکتاب]],کتاب[#All],3,FALSE)</f>
        <v>220000</v>
      </c>
      <c r="P947">
        <f>IF(درخواست[[#This Row],[ناشر]]="هاجر",VLOOKUP(درخواست[[#This Row],[استان]],تخفیف[#All],3,FALSE),VLOOKUP(درخواست[[#This Row],[استان]],تخفیف[#All],4,FALSE))</f>
        <v>0.25</v>
      </c>
      <c r="Q947">
        <f>درخواست[[#This Row],[پشت جلد]]*(1-درخواست[[#This Row],[تخفیف]])</f>
        <v>165000</v>
      </c>
      <c r="R947">
        <v>3</v>
      </c>
    </row>
    <row r="948" spans="1:18" x14ac:dyDescent="0.25">
      <c r="A948" s="24" t="s">
        <v>1488</v>
      </c>
      <c r="B948" t="s">
        <v>283</v>
      </c>
      <c r="C948">
        <v>3160403169</v>
      </c>
      <c r="D948" s="21" t="str">
        <f>MID(درخواست[[#This Row],[کدمدرسه]],1,1)</f>
        <v>3</v>
      </c>
      <c r="E948" t="s">
        <v>259</v>
      </c>
      <c r="F948" t="s">
        <v>284</v>
      </c>
      <c r="G948" t="s">
        <v>285</v>
      </c>
      <c r="H948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48" t="s">
        <v>286</v>
      </c>
      <c r="J948">
        <v>9132647648</v>
      </c>
      <c r="K948">
        <v>3155453999</v>
      </c>
      <c r="L948" s="24" t="s">
        <v>2118</v>
      </c>
      <c r="M948" t="s">
        <v>34</v>
      </c>
      <c r="N948" t="str">
        <f>VLOOKUP(درخواست[[#This Row],[کدکتاب]],کتاب[#All],4,FALSE)</f>
        <v>سایر</v>
      </c>
      <c r="O948">
        <f>VLOOKUP(درخواست[[#This Row],[کدکتاب]],کتاب[#All],3,FALSE)</f>
        <v>0</v>
      </c>
      <c r="P948">
        <f>IF(درخواست[[#This Row],[ناشر]]="هاجر",VLOOKUP(درخواست[[#This Row],[استان]],تخفیف[#All],3,FALSE),VLOOKUP(درخواست[[#This Row],[استان]],تخفیف[#All],4,FALSE))</f>
        <v>0.25</v>
      </c>
      <c r="Q948">
        <f>درخواست[[#This Row],[پشت جلد]]*(1-درخواست[[#This Row],[تخفیف]])</f>
        <v>0</v>
      </c>
      <c r="R948">
        <v>6</v>
      </c>
    </row>
    <row r="949" spans="1:18" x14ac:dyDescent="0.25">
      <c r="A949" s="24" t="s">
        <v>1489</v>
      </c>
      <c r="B949" t="s">
        <v>283</v>
      </c>
      <c r="C949">
        <v>3160403169</v>
      </c>
      <c r="D949" s="21" t="str">
        <f>MID(درخواست[[#This Row],[کدمدرسه]],1,1)</f>
        <v>3</v>
      </c>
      <c r="E949" t="s">
        <v>259</v>
      </c>
      <c r="F949" t="s">
        <v>284</v>
      </c>
      <c r="G949" t="s">
        <v>285</v>
      </c>
      <c r="H949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49" t="s">
        <v>286</v>
      </c>
      <c r="J949">
        <v>9132647648</v>
      </c>
      <c r="K949">
        <v>3155453999</v>
      </c>
      <c r="L949" s="24" t="s">
        <v>2119</v>
      </c>
      <c r="M949" t="s">
        <v>35</v>
      </c>
      <c r="N949" t="str">
        <f>VLOOKUP(درخواست[[#This Row],[کدکتاب]],کتاب[#All],4,FALSE)</f>
        <v>سایر</v>
      </c>
      <c r="O949">
        <f>VLOOKUP(درخواست[[#This Row],[کدکتاب]],کتاب[#All],3,FALSE)</f>
        <v>0</v>
      </c>
      <c r="P949">
        <f>IF(درخواست[[#This Row],[ناشر]]="هاجر",VLOOKUP(درخواست[[#This Row],[استان]],تخفیف[#All],3,FALSE),VLOOKUP(درخواست[[#This Row],[استان]],تخفیف[#All],4,FALSE))</f>
        <v>0.25</v>
      </c>
      <c r="Q949">
        <f>درخواست[[#This Row],[پشت جلد]]*(1-درخواست[[#This Row],[تخفیف]])</f>
        <v>0</v>
      </c>
      <c r="R949">
        <v>6</v>
      </c>
    </row>
    <row r="950" spans="1:18" x14ac:dyDescent="0.25">
      <c r="A950" s="24" t="s">
        <v>1490</v>
      </c>
      <c r="B950" t="s">
        <v>283</v>
      </c>
      <c r="C950">
        <v>3160403169</v>
      </c>
      <c r="D950" s="21" t="str">
        <f>MID(درخواست[[#This Row],[کدمدرسه]],1,1)</f>
        <v>3</v>
      </c>
      <c r="E950" t="s">
        <v>259</v>
      </c>
      <c r="F950" t="s">
        <v>284</v>
      </c>
      <c r="G950" t="s">
        <v>285</v>
      </c>
      <c r="H950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50" t="s">
        <v>286</v>
      </c>
      <c r="J950">
        <v>9132647648</v>
      </c>
      <c r="K950">
        <v>3155453999</v>
      </c>
      <c r="L950" s="24" t="s">
        <v>2120</v>
      </c>
      <c r="M950" t="s">
        <v>36</v>
      </c>
      <c r="N950" t="str">
        <f>VLOOKUP(درخواست[[#This Row],[کدکتاب]],کتاب[#All],4,FALSE)</f>
        <v>سایر</v>
      </c>
      <c r="O950">
        <f>VLOOKUP(درخواست[[#This Row],[کدکتاب]],کتاب[#All],3,FALSE)</f>
        <v>320000</v>
      </c>
      <c r="P950">
        <f>IF(درخواست[[#This Row],[ناشر]]="هاجر",VLOOKUP(درخواست[[#This Row],[استان]],تخفیف[#All],3,FALSE),VLOOKUP(درخواست[[#This Row],[استان]],تخفیف[#All],4,FALSE))</f>
        <v>0.25</v>
      </c>
      <c r="Q950">
        <f>درخواست[[#This Row],[پشت جلد]]*(1-درخواست[[#This Row],[تخفیف]])</f>
        <v>240000</v>
      </c>
      <c r="R950">
        <v>6</v>
      </c>
    </row>
    <row r="951" spans="1:18" x14ac:dyDescent="0.25">
      <c r="A951" s="24" t="s">
        <v>1491</v>
      </c>
      <c r="B951" t="s">
        <v>283</v>
      </c>
      <c r="C951">
        <v>3160403169</v>
      </c>
      <c r="D951" s="21" t="str">
        <f>MID(درخواست[[#This Row],[کدمدرسه]],1,1)</f>
        <v>3</v>
      </c>
      <c r="E951" t="s">
        <v>259</v>
      </c>
      <c r="F951" t="s">
        <v>284</v>
      </c>
      <c r="G951" t="s">
        <v>285</v>
      </c>
      <c r="H951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51" t="s">
        <v>286</v>
      </c>
      <c r="J951">
        <v>9132647648</v>
      </c>
      <c r="K951">
        <v>3155453999</v>
      </c>
      <c r="L951" s="24" t="s">
        <v>2151</v>
      </c>
      <c r="M951" t="s">
        <v>38</v>
      </c>
      <c r="N951" t="str">
        <f>VLOOKUP(درخواست[[#This Row],[کدکتاب]],کتاب[#All],4,FALSE)</f>
        <v>سایر</v>
      </c>
      <c r="O951">
        <f>VLOOKUP(درخواست[[#This Row],[کدکتاب]],کتاب[#All],3,FALSE)</f>
        <v>300000</v>
      </c>
      <c r="P951">
        <f>IF(درخواست[[#This Row],[ناشر]]="هاجر",VLOOKUP(درخواست[[#This Row],[استان]],تخفیف[#All],3,FALSE),VLOOKUP(درخواست[[#This Row],[استان]],تخفیف[#All],4,FALSE))</f>
        <v>0.25</v>
      </c>
      <c r="Q951">
        <f>درخواست[[#This Row],[پشت جلد]]*(1-درخواست[[#This Row],[تخفیف]])</f>
        <v>225000</v>
      </c>
      <c r="R951">
        <v>12</v>
      </c>
    </row>
    <row r="952" spans="1:18" x14ac:dyDescent="0.25">
      <c r="A952" s="24" t="s">
        <v>1492</v>
      </c>
      <c r="B952" t="s">
        <v>283</v>
      </c>
      <c r="C952">
        <v>3160403169</v>
      </c>
      <c r="D952" s="21" t="str">
        <f>MID(درخواست[[#This Row],[کدمدرسه]],1,1)</f>
        <v>3</v>
      </c>
      <c r="E952" t="s">
        <v>259</v>
      </c>
      <c r="F952" t="s">
        <v>284</v>
      </c>
      <c r="G952" t="s">
        <v>285</v>
      </c>
      <c r="H952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52" t="s">
        <v>286</v>
      </c>
      <c r="J952">
        <v>9132647648</v>
      </c>
      <c r="K952">
        <v>3155453999</v>
      </c>
      <c r="L952" s="24" t="s">
        <v>2134</v>
      </c>
      <c r="M952" t="s">
        <v>53</v>
      </c>
      <c r="N952" t="str">
        <f>VLOOKUP(درخواست[[#This Row],[کدکتاب]],کتاب[#All],4,FALSE)</f>
        <v>سایر</v>
      </c>
      <c r="O952">
        <f>VLOOKUP(درخواست[[#This Row],[کدکتاب]],کتاب[#All],3,FALSE)</f>
        <v>233000</v>
      </c>
      <c r="P952">
        <f>IF(درخواست[[#This Row],[ناشر]]="هاجر",VLOOKUP(درخواست[[#This Row],[استان]],تخفیف[#All],3,FALSE),VLOOKUP(درخواست[[#This Row],[استان]],تخفیف[#All],4,FALSE))</f>
        <v>0.25</v>
      </c>
      <c r="Q952">
        <f>درخواست[[#This Row],[پشت جلد]]*(1-درخواست[[#This Row],[تخفیف]])</f>
        <v>174750</v>
      </c>
      <c r="R952">
        <v>5</v>
      </c>
    </row>
    <row r="953" spans="1:18" x14ac:dyDescent="0.25">
      <c r="A953" s="24" t="s">
        <v>1493</v>
      </c>
      <c r="B953" t="s">
        <v>283</v>
      </c>
      <c r="C953">
        <v>3160403169</v>
      </c>
      <c r="D953" s="21" t="str">
        <f>MID(درخواست[[#This Row],[کدمدرسه]],1,1)</f>
        <v>3</v>
      </c>
      <c r="E953" t="s">
        <v>259</v>
      </c>
      <c r="F953" t="s">
        <v>284</v>
      </c>
      <c r="G953" t="s">
        <v>285</v>
      </c>
      <c r="H953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53" t="s">
        <v>286</v>
      </c>
      <c r="J953">
        <v>9132647648</v>
      </c>
      <c r="K953">
        <v>3155453999</v>
      </c>
      <c r="L953" s="24" t="s">
        <v>2135</v>
      </c>
      <c r="M953" t="s">
        <v>54</v>
      </c>
      <c r="N953" t="str">
        <f>VLOOKUP(درخواست[[#This Row],[کدکتاب]],کتاب[#All],4,FALSE)</f>
        <v>سایر</v>
      </c>
      <c r="O953">
        <f>VLOOKUP(درخواست[[#This Row],[کدکتاب]],کتاب[#All],3,FALSE)</f>
        <v>600000</v>
      </c>
      <c r="P953">
        <f>IF(درخواست[[#This Row],[ناشر]]="هاجر",VLOOKUP(درخواست[[#This Row],[استان]],تخفیف[#All],3,FALSE),VLOOKUP(درخواست[[#This Row],[استان]],تخفیف[#All],4,FALSE))</f>
        <v>0.25</v>
      </c>
      <c r="Q953">
        <f>درخواست[[#This Row],[پشت جلد]]*(1-درخواست[[#This Row],[تخفیف]])</f>
        <v>450000</v>
      </c>
      <c r="R953">
        <v>5</v>
      </c>
    </row>
    <row r="954" spans="1:18" x14ac:dyDescent="0.25">
      <c r="A954" s="24" t="s">
        <v>1494</v>
      </c>
      <c r="B954" t="s">
        <v>283</v>
      </c>
      <c r="C954">
        <v>3160403169</v>
      </c>
      <c r="D954" s="21" t="str">
        <f>MID(درخواست[[#This Row],[کدمدرسه]],1,1)</f>
        <v>3</v>
      </c>
      <c r="E954" t="s">
        <v>259</v>
      </c>
      <c r="F954" t="s">
        <v>284</v>
      </c>
      <c r="G954" t="s">
        <v>285</v>
      </c>
      <c r="H954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54" t="s">
        <v>286</v>
      </c>
      <c r="J954">
        <v>9132647648</v>
      </c>
      <c r="K954">
        <v>3155453999</v>
      </c>
      <c r="L954" s="24" t="s">
        <v>434</v>
      </c>
      <c r="M954" t="s">
        <v>66</v>
      </c>
      <c r="N954" t="str">
        <f>VLOOKUP(درخواست[[#This Row],[کدکتاب]],کتاب[#All],4,FALSE)</f>
        <v>سایر</v>
      </c>
      <c r="O954">
        <f>VLOOKUP(درخواست[[#This Row],[کدکتاب]],کتاب[#All],3,FALSE)</f>
        <v>300000</v>
      </c>
      <c r="P954">
        <f>IF(درخواست[[#This Row],[ناشر]]="هاجر",VLOOKUP(درخواست[[#This Row],[استان]],تخفیف[#All],3,FALSE),VLOOKUP(درخواست[[#This Row],[استان]],تخفیف[#All],4,FALSE))</f>
        <v>0.25</v>
      </c>
      <c r="Q954">
        <f>درخواست[[#This Row],[پشت جلد]]*(1-درخواست[[#This Row],[تخفیف]])</f>
        <v>225000</v>
      </c>
      <c r="R954">
        <v>1</v>
      </c>
    </row>
    <row r="955" spans="1:18" x14ac:dyDescent="0.25">
      <c r="A955" s="24" t="s">
        <v>1495</v>
      </c>
      <c r="B955" t="s">
        <v>283</v>
      </c>
      <c r="C955">
        <v>3160403169</v>
      </c>
      <c r="D955" s="21" t="str">
        <f>MID(درخواست[[#This Row],[کدمدرسه]],1,1)</f>
        <v>3</v>
      </c>
      <c r="E955" t="s">
        <v>259</v>
      </c>
      <c r="F955" t="s">
        <v>284</v>
      </c>
      <c r="G955" t="s">
        <v>285</v>
      </c>
      <c r="H955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55" t="s">
        <v>286</v>
      </c>
      <c r="J955">
        <v>9132647648</v>
      </c>
      <c r="K955">
        <v>3155453999</v>
      </c>
      <c r="L955" s="24" t="s">
        <v>2149</v>
      </c>
      <c r="M955" t="s">
        <v>70</v>
      </c>
      <c r="N955" t="str">
        <f>VLOOKUP(درخواست[[#This Row],[کدکتاب]],کتاب[#All],4,FALSE)</f>
        <v>سایر</v>
      </c>
      <c r="O955">
        <f>VLOOKUP(درخواست[[#This Row],[کدکتاب]],کتاب[#All],3,FALSE)</f>
        <v>340000</v>
      </c>
      <c r="P955">
        <f>IF(درخواست[[#This Row],[ناشر]]="هاجر",VLOOKUP(درخواست[[#This Row],[استان]],تخفیف[#All],3,FALSE),VLOOKUP(درخواست[[#This Row],[استان]],تخفیف[#All],4,FALSE))</f>
        <v>0.25</v>
      </c>
      <c r="Q955">
        <f>درخواست[[#This Row],[پشت جلد]]*(1-درخواست[[#This Row],[تخفیف]])</f>
        <v>255000</v>
      </c>
      <c r="R955">
        <v>5</v>
      </c>
    </row>
    <row r="956" spans="1:18" x14ac:dyDescent="0.25">
      <c r="A956" s="24" t="s">
        <v>1496</v>
      </c>
      <c r="B956" t="s">
        <v>283</v>
      </c>
      <c r="C956">
        <v>3160403169</v>
      </c>
      <c r="D956" s="21" t="str">
        <f>MID(درخواست[[#This Row],[کدمدرسه]],1,1)</f>
        <v>3</v>
      </c>
      <c r="E956" t="s">
        <v>259</v>
      </c>
      <c r="F956" t="s">
        <v>284</v>
      </c>
      <c r="G956" t="s">
        <v>285</v>
      </c>
      <c r="H956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56" t="s">
        <v>286</v>
      </c>
      <c r="J956">
        <v>9132647648</v>
      </c>
      <c r="K956">
        <v>3155453999</v>
      </c>
      <c r="L956" s="24" t="s">
        <v>2162</v>
      </c>
      <c r="M956" t="s">
        <v>72</v>
      </c>
      <c r="N956" t="str">
        <f>VLOOKUP(درخواست[[#This Row],[کدکتاب]],کتاب[#All],4,FALSE)</f>
        <v>سایر</v>
      </c>
      <c r="O956">
        <f>VLOOKUP(درخواست[[#This Row],[کدکتاب]],کتاب[#All],3,FALSE)</f>
        <v>280000</v>
      </c>
      <c r="P956">
        <f>IF(درخواست[[#This Row],[ناشر]]="هاجر",VLOOKUP(درخواست[[#This Row],[استان]],تخفیف[#All],3,FALSE),VLOOKUP(درخواست[[#This Row],[استان]],تخفیف[#All],4,FALSE))</f>
        <v>0.25</v>
      </c>
      <c r="Q956">
        <f>درخواست[[#This Row],[پشت جلد]]*(1-درخواست[[#This Row],[تخفیف]])</f>
        <v>210000</v>
      </c>
      <c r="R956">
        <v>12</v>
      </c>
    </row>
    <row r="957" spans="1:18" x14ac:dyDescent="0.25">
      <c r="A957" s="24" t="s">
        <v>1497</v>
      </c>
      <c r="B957" t="s">
        <v>283</v>
      </c>
      <c r="C957">
        <v>3160403169</v>
      </c>
      <c r="D957" s="21" t="str">
        <f>MID(درخواست[[#This Row],[کدمدرسه]],1,1)</f>
        <v>3</v>
      </c>
      <c r="E957" t="s">
        <v>259</v>
      </c>
      <c r="F957" t="s">
        <v>284</v>
      </c>
      <c r="G957" t="s">
        <v>285</v>
      </c>
      <c r="H957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57" t="s">
        <v>286</v>
      </c>
      <c r="J957">
        <v>9132647648</v>
      </c>
      <c r="K957">
        <v>3155453999</v>
      </c>
      <c r="L957" s="24" t="s">
        <v>2156</v>
      </c>
      <c r="M957" t="s">
        <v>75</v>
      </c>
      <c r="N957" t="str">
        <f>VLOOKUP(درخواست[[#This Row],[کدکتاب]],کتاب[#All],4,FALSE)</f>
        <v>هاجر</v>
      </c>
      <c r="O957">
        <f>VLOOKUP(درخواست[[#This Row],[کدکتاب]],کتاب[#All],3,FALSE)</f>
        <v>500000</v>
      </c>
      <c r="P957">
        <f>IF(درخواست[[#This Row],[ناشر]]="هاجر",VLOOKUP(درخواست[[#This Row],[استان]],تخفیف[#All],3,FALSE),VLOOKUP(درخواست[[#This Row],[استان]],تخفیف[#All],4,FALSE))</f>
        <v>0.37</v>
      </c>
      <c r="Q957">
        <f>درخواست[[#This Row],[پشت جلد]]*(1-درخواست[[#This Row],[تخفیف]])</f>
        <v>315000</v>
      </c>
      <c r="R957">
        <v>17</v>
      </c>
    </row>
    <row r="958" spans="1:18" x14ac:dyDescent="0.25">
      <c r="A958" s="24" t="s">
        <v>1498</v>
      </c>
      <c r="B958" t="s">
        <v>283</v>
      </c>
      <c r="C958">
        <v>3160403169</v>
      </c>
      <c r="D958" s="21" t="str">
        <f>MID(درخواست[[#This Row],[کدمدرسه]],1,1)</f>
        <v>3</v>
      </c>
      <c r="E958" t="s">
        <v>259</v>
      </c>
      <c r="F958" t="s">
        <v>284</v>
      </c>
      <c r="G958" t="s">
        <v>285</v>
      </c>
      <c r="H958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58" t="s">
        <v>286</v>
      </c>
      <c r="J958">
        <v>9132647648</v>
      </c>
      <c r="K958">
        <v>3155453999</v>
      </c>
      <c r="L958" s="24" t="s">
        <v>2159</v>
      </c>
      <c r="M958" t="s">
        <v>78</v>
      </c>
      <c r="N958" t="str">
        <f>VLOOKUP(درخواست[[#This Row],[کدکتاب]],کتاب[#All],4,FALSE)</f>
        <v>هاجر</v>
      </c>
      <c r="O958">
        <f>VLOOKUP(درخواست[[#This Row],[کدکتاب]],کتاب[#All],3,FALSE)</f>
        <v>490000</v>
      </c>
      <c r="P958">
        <f>IF(درخواست[[#This Row],[ناشر]]="هاجر",VLOOKUP(درخواست[[#This Row],[استان]],تخفیف[#All],3,FALSE),VLOOKUP(درخواست[[#This Row],[استان]],تخفیف[#All],4,FALSE))</f>
        <v>0.37</v>
      </c>
      <c r="Q958">
        <f>درخواست[[#This Row],[پشت جلد]]*(1-درخواست[[#This Row],[تخفیف]])</f>
        <v>308700</v>
      </c>
      <c r="R958">
        <v>9</v>
      </c>
    </row>
    <row r="959" spans="1:18" x14ac:dyDescent="0.25">
      <c r="A959" s="24" t="s">
        <v>1499</v>
      </c>
      <c r="B959" t="s">
        <v>283</v>
      </c>
      <c r="C959">
        <v>3160403169</v>
      </c>
      <c r="D959" s="21" t="str">
        <f>MID(درخواست[[#This Row],[کدمدرسه]],1,1)</f>
        <v>3</v>
      </c>
      <c r="E959" t="s">
        <v>259</v>
      </c>
      <c r="F959" t="s">
        <v>284</v>
      </c>
      <c r="G959" t="s">
        <v>285</v>
      </c>
      <c r="H959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59" t="s">
        <v>286</v>
      </c>
      <c r="J959">
        <v>9132647648</v>
      </c>
      <c r="K959">
        <v>3155453999</v>
      </c>
      <c r="L959" s="24" t="s">
        <v>2165</v>
      </c>
      <c r="M959" t="s">
        <v>81</v>
      </c>
      <c r="N959" t="str">
        <f>VLOOKUP(درخواست[[#This Row],[کدکتاب]],کتاب[#All],4,FALSE)</f>
        <v>سایر</v>
      </c>
      <c r="O959">
        <f>VLOOKUP(درخواست[[#This Row],[کدکتاب]],کتاب[#All],3,FALSE)</f>
        <v>235000</v>
      </c>
      <c r="P959">
        <f>IF(درخواست[[#This Row],[ناشر]]="هاجر",VLOOKUP(درخواست[[#This Row],[استان]],تخفیف[#All],3,FALSE),VLOOKUP(درخواست[[#This Row],[استان]],تخفیف[#All],4,FALSE))</f>
        <v>0.25</v>
      </c>
      <c r="Q959">
        <f>درخواست[[#This Row],[پشت جلد]]*(1-درخواست[[#This Row],[تخفیف]])</f>
        <v>176250</v>
      </c>
      <c r="R959">
        <v>6</v>
      </c>
    </row>
    <row r="960" spans="1:18" x14ac:dyDescent="0.25">
      <c r="A960" s="24" t="s">
        <v>1500</v>
      </c>
      <c r="B960" t="s">
        <v>283</v>
      </c>
      <c r="C960">
        <v>3160403169</v>
      </c>
      <c r="D960" s="21" t="str">
        <f>MID(درخواست[[#This Row],[کدمدرسه]],1,1)</f>
        <v>3</v>
      </c>
      <c r="E960" t="s">
        <v>259</v>
      </c>
      <c r="F960" t="s">
        <v>284</v>
      </c>
      <c r="G960" t="s">
        <v>285</v>
      </c>
      <c r="H960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60" t="s">
        <v>286</v>
      </c>
      <c r="J960">
        <v>9132647648</v>
      </c>
      <c r="K960">
        <v>3155453999</v>
      </c>
      <c r="L960" s="24" t="s">
        <v>2169</v>
      </c>
      <c r="M960" t="s">
        <v>85</v>
      </c>
      <c r="N960" t="str">
        <f>VLOOKUP(درخواست[[#This Row],[کدکتاب]],کتاب[#All],4,FALSE)</f>
        <v>سایر</v>
      </c>
      <c r="O960">
        <f>VLOOKUP(درخواست[[#This Row],[کدکتاب]],کتاب[#All],3,FALSE)</f>
        <v>250000</v>
      </c>
      <c r="P960">
        <f>IF(درخواست[[#This Row],[ناشر]]="هاجر",VLOOKUP(درخواست[[#This Row],[استان]],تخفیف[#All],3,FALSE),VLOOKUP(درخواست[[#This Row],[استان]],تخفیف[#All],4,FALSE))</f>
        <v>0.25</v>
      </c>
      <c r="Q960">
        <f>درخواست[[#This Row],[پشت جلد]]*(1-درخواست[[#This Row],[تخفیف]])</f>
        <v>187500</v>
      </c>
      <c r="R960">
        <v>12</v>
      </c>
    </row>
    <row r="961" spans="1:18" x14ac:dyDescent="0.25">
      <c r="A961" s="24" t="s">
        <v>1501</v>
      </c>
      <c r="B961" t="s">
        <v>283</v>
      </c>
      <c r="C961">
        <v>3160403169</v>
      </c>
      <c r="D961" s="21" t="str">
        <f>MID(درخواست[[#This Row],[کدمدرسه]],1,1)</f>
        <v>3</v>
      </c>
      <c r="E961" t="s">
        <v>259</v>
      </c>
      <c r="F961" t="s">
        <v>284</v>
      </c>
      <c r="G961" t="s">
        <v>285</v>
      </c>
      <c r="H961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61" t="s">
        <v>286</v>
      </c>
      <c r="J961">
        <v>9132647648</v>
      </c>
      <c r="K961">
        <v>3155453999</v>
      </c>
      <c r="L961" s="24" t="s">
        <v>2173</v>
      </c>
      <c r="M961" t="s">
        <v>90</v>
      </c>
      <c r="N961" t="str">
        <f>VLOOKUP(درخواست[[#This Row],[کدکتاب]],کتاب[#All],4,FALSE)</f>
        <v>سایر</v>
      </c>
      <c r="O961">
        <f>VLOOKUP(درخواست[[#This Row],[کدکتاب]],کتاب[#All],3,FALSE)</f>
        <v>150000</v>
      </c>
      <c r="P961">
        <f>IF(درخواست[[#This Row],[ناشر]]="هاجر",VLOOKUP(درخواست[[#This Row],[استان]],تخفیف[#All],3,FALSE),VLOOKUP(درخواست[[#This Row],[استان]],تخفیف[#All],4,FALSE))</f>
        <v>0.25</v>
      </c>
      <c r="Q961">
        <f>درخواست[[#This Row],[پشت جلد]]*(1-درخواست[[#This Row],[تخفیف]])</f>
        <v>112500</v>
      </c>
      <c r="R961">
        <v>5</v>
      </c>
    </row>
    <row r="962" spans="1:18" x14ac:dyDescent="0.25">
      <c r="A962" s="24" t="s">
        <v>1502</v>
      </c>
      <c r="B962" t="s">
        <v>283</v>
      </c>
      <c r="C962">
        <v>3160403169</v>
      </c>
      <c r="D962" s="21" t="str">
        <f>MID(درخواست[[#This Row],[کدمدرسه]],1,1)</f>
        <v>3</v>
      </c>
      <c r="E962" t="s">
        <v>259</v>
      </c>
      <c r="F962" t="s">
        <v>284</v>
      </c>
      <c r="G962" t="s">
        <v>285</v>
      </c>
      <c r="H962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62" t="s">
        <v>286</v>
      </c>
      <c r="J962">
        <v>9132647648</v>
      </c>
      <c r="K962">
        <v>3155453999</v>
      </c>
      <c r="L962" s="24" t="s">
        <v>2175</v>
      </c>
      <c r="M962" t="s">
        <v>93</v>
      </c>
      <c r="N962" t="str">
        <f>VLOOKUP(درخواست[[#This Row],[کدکتاب]],کتاب[#All],4,FALSE)</f>
        <v>سایر</v>
      </c>
      <c r="O962">
        <f>VLOOKUP(درخواست[[#This Row],[کدکتاب]],کتاب[#All],3,FALSE)</f>
        <v>330000</v>
      </c>
      <c r="P962">
        <f>IF(درخواست[[#This Row],[ناشر]]="هاجر",VLOOKUP(درخواست[[#This Row],[استان]],تخفیف[#All],3,FALSE),VLOOKUP(درخواست[[#This Row],[استان]],تخفیف[#All],4,FALSE))</f>
        <v>0.25</v>
      </c>
      <c r="Q962">
        <f>درخواست[[#This Row],[پشت جلد]]*(1-درخواست[[#This Row],[تخفیف]])</f>
        <v>247500</v>
      </c>
      <c r="R962">
        <v>8</v>
      </c>
    </row>
    <row r="963" spans="1:18" x14ac:dyDescent="0.25">
      <c r="A963" s="24" t="s">
        <v>1503</v>
      </c>
      <c r="B963" t="s">
        <v>283</v>
      </c>
      <c r="C963">
        <v>3160403169</v>
      </c>
      <c r="D963" s="21" t="str">
        <f>MID(درخواست[[#This Row],[کدمدرسه]],1,1)</f>
        <v>3</v>
      </c>
      <c r="E963" t="s">
        <v>259</v>
      </c>
      <c r="F963" t="s">
        <v>284</v>
      </c>
      <c r="G963" t="s">
        <v>285</v>
      </c>
      <c r="H963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63" t="s">
        <v>286</v>
      </c>
      <c r="J963">
        <v>9132647648</v>
      </c>
      <c r="K963">
        <v>3155453999</v>
      </c>
      <c r="L963" s="24" t="s">
        <v>2179</v>
      </c>
      <c r="M963" t="s">
        <v>97</v>
      </c>
      <c r="N963" t="str">
        <f>VLOOKUP(درخواست[[#This Row],[کدکتاب]],کتاب[#All],4,FALSE)</f>
        <v>هاجر</v>
      </c>
      <c r="O963">
        <f>VLOOKUP(درخواست[[#This Row],[کدکتاب]],کتاب[#All],3,FALSE)</f>
        <v>420000</v>
      </c>
      <c r="P963">
        <f>IF(درخواست[[#This Row],[ناشر]]="هاجر",VLOOKUP(درخواست[[#This Row],[استان]],تخفیف[#All],3,FALSE),VLOOKUP(درخواست[[#This Row],[استان]],تخفیف[#All],4,FALSE))</f>
        <v>0.37</v>
      </c>
      <c r="Q963">
        <f>درخواست[[#This Row],[پشت جلد]]*(1-درخواست[[#This Row],[تخفیف]])</f>
        <v>264600</v>
      </c>
      <c r="R963">
        <v>5</v>
      </c>
    </row>
    <row r="964" spans="1:18" x14ac:dyDescent="0.25">
      <c r="A964" s="24" t="s">
        <v>1504</v>
      </c>
      <c r="B964" t="s">
        <v>283</v>
      </c>
      <c r="C964">
        <v>3160403169</v>
      </c>
      <c r="D964" s="21" t="str">
        <f>MID(درخواست[[#This Row],[کدمدرسه]],1,1)</f>
        <v>3</v>
      </c>
      <c r="E964" t="s">
        <v>259</v>
      </c>
      <c r="F964" t="s">
        <v>284</v>
      </c>
      <c r="G964" t="s">
        <v>285</v>
      </c>
      <c r="H964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64" t="s">
        <v>286</v>
      </c>
      <c r="J964">
        <v>9132647648</v>
      </c>
      <c r="K964">
        <v>3155453999</v>
      </c>
      <c r="L964" s="24" t="s">
        <v>2181</v>
      </c>
      <c r="M964" t="s">
        <v>99</v>
      </c>
      <c r="N964" t="str">
        <f>VLOOKUP(درخواست[[#This Row],[کدکتاب]],کتاب[#All],4,FALSE)</f>
        <v>سایر</v>
      </c>
      <c r="O964">
        <f>VLOOKUP(درخواست[[#This Row],[کدکتاب]],کتاب[#All],3,FALSE)</f>
        <v>360000</v>
      </c>
      <c r="P964">
        <f>IF(درخواست[[#This Row],[ناشر]]="هاجر",VLOOKUP(درخواست[[#This Row],[استان]],تخفیف[#All],3,FALSE),VLOOKUP(درخواست[[#This Row],[استان]],تخفیف[#All],4,FALSE))</f>
        <v>0.25</v>
      </c>
      <c r="Q964">
        <f>درخواست[[#This Row],[پشت جلد]]*(1-درخواست[[#This Row],[تخفیف]])</f>
        <v>270000</v>
      </c>
      <c r="R964">
        <v>6</v>
      </c>
    </row>
    <row r="965" spans="1:18" x14ac:dyDescent="0.25">
      <c r="A965" s="24" t="s">
        <v>1505</v>
      </c>
      <c r="B965" t="s">
        <v>283</v>
      </c>
      <c r="C965">
        <v>3160403169</v>
      </c>
      <c r="D965" s="21" t="str">
        <f>MID(درخواست[[#This Row],[کدمدرسه]],1,1)</f>
        <v>3</v>
      </c>
      <c r="E965" t="s">
        <v>259</v>
      </c>
      <c r="F965" t="s">
        <v>284</v>
      </c>
      <c r="G965" t="s">
        <v>285</v>
      </c>
      <c r="H965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65" t="s">
        <v>286</v>
      </c>
      <c r="J965">
        <v>9132647648</v>
      </c>
      <c r="K965">
        <v>3155453999</v>
      </c>
      <c r="L965" s="24" t="s">
        <v>2184</v>
      </c>
      <c r="M965" t="s">
        <v>102</v>
      </c>
      <c r="N965" t="str">
        <f>VLOOKUP(درخواست[[#This Row],[کدکتاب]],کتاب[#All],4,FALSE)</f>
        <v>سایر</v>
      </c>
      <c r="O965">
        <f>VLOOKUP(درخواست[[#This Row],[کدکتاب]],کتاب[#All],3,FALSE)</f>
        <v>150000</v>
      </c>
      <c r="P965">
        <f>IF(درخواست[[#This Row],[ناشر]]="هاجر",VLOOKUP(درخواست[[#This Row],[استان]],تخفیف[#All],3,FALSE),VLOOKUP(درخواست[[#This Row],[استان]],تخفیف[#All],4,FALSE))</f>
        <v>0.25</v>
      </c>
      <c r="Q965">
        <f>درخواست[[#This Row],[پشت جلد]]*(1-درخواست[[#This Row],[تخفیف]])</f>
        <v>112500</v>
      </c>
      <c r="R965">
        <v>8</v>
      </c>
    </row>
    <row r="966" spans="1:18" x14ac:dyDescent="0.25">
      <c r="A966" s="24" t="s">
        <v>1506</v>
      </c>
      <c r="B966" t="s">
        <v>283</v>
      </c>
      <c r="C966">
        <v>3160403169</v>
      </c>
      <c r="D966" s="21" t="str">
        <f>MID(درخواست[[#This Row],[کدمدرسه]],1,1)</f>
        <v>3</v>
      </c>
      <c r="E966" t="s">
        <v>259</v>
      </c>
      <c r="F966" t="s">
        <v>284</v>
      </c>
      <c r="G966" t="s">
        <v>285</v>
      </c>
      <c r="H966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66" t="s">
        <v>286</v>
      </c>
      <c r="J966">
        <v>9132647648</v>
      </c>
      <c r="K966">
        <v>3155453999</v>
      </c>
      <c r="L966" s="24" t="s">
        <v>2186</v>
      </c>
      <c r="M966" t="s">
        <v>104</v>
      </c>
      <c r="N966" t="str">
        <f>VLOOKUP(درخواست[[#This Row],[کدکتاب]],کتاب[#All],4,FALSE)</f>
        <v>سایر</v>
      </c>
      <c r="O966">
        <f>VLOOKUP(درخواست[[#This Row],[کدکتاب]],کتاب[#All],3,FALSE)</f>
        <v>500000</v>
      </c>
      <c r="P966">
        <f>IF(درخواست[[#This Row],[ناشر]]="هاجر",VLOOKUP(درخواست[[#This Row],[استان]],تخفیف[#All],3,FALSE),VLOOKUP(درخواست[[#This Row],[استان]],تخفیف[#All],4,FALSE))</f>
        <v>0.25</v>
      </c>
      <c r="Q966">
        <f>درخواست[[#This Row],[پشت جلد]]*(1-درخواست[[#This Row],[تخفیف]])</f>
        <v>375000</v>
      </c>
      <c r="R966">
        <v>6</v>
      </c>
    </row>
    <row r="967" spans="1:18" x14ac:dyDescent="0.25">
      <c r="A967" s="24" t="s">
        <v>1507</v>
      </c>
      <c r="B967" t="s">
        <v>283</v>
      </c>
      <c r="C967">
        <v>3160403169</v>
      </c>
      <c r="D967" s="21" t="str">
        <f>MID(درخواست[[#This Row],[کدمدرسه]],1,1)</f>
        <v>3</v>
      </c>
      <c r="E967" t="s">
        <v>259</v>
      </c>
      <c r="F967" t="s">
        <v>284</v>
      </c>
      <c r="G967" t="s">
        <v>285</v>
      </c>
      <c r="H967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67" t="s">
        <v>286</v>
      </c>
      <c r="J967">
        <v>9132647648</v>
      </c>
      <c r="K967">
        <v>3155453999</v>
      </c>
      <c r="L967" s="24" t="s">
        <v>2193</v>
      </c>
      <c r="M967" t="s">
        <v>111</v>
      </c>
      <c r="N967" t="str">
        <f>VLOOKUP(درخواست[[#This Row],[کدکتاب]],کتاب[#All],4,FALSE)</f>
        <v>سایر</v>
      </c>
      <c r="O967">
        <f>VLOOKUP(درخواست[[#This Row],[کدکتاب]],کتاب[#All],3,FALSE)</f>
        <v>880000</v>
      </c>
      <c r="P967">
        <f>IF(درخواست[[#This Row],[ناشر]]="هاجر",VLOOKUP(درخواست[[#This Row],[استان]],تخفیف[#All],3,FALSE),VLOOKUP(درخواست[[#This Row],[استان]],تخفیف[#All],4,FALSE))</f>
        <v>0.25</v>
      </c>
      <c r="Q967">
        <f>درخواست[[#This Row],[پشت جلد]]*(1-درخواست[[#This Row],[تخفیف]])</f>
        <v>660000</v>
      </c>
      <c r="R967">
        <v>3</v>
      </c>
    </row>
    <row r="968" spans="1:18" x14ac:dyDescent="0.25">
      <c r="A968" s="24" t="s">
        <v>1508</v>
      </c>
      <c r="B968" t="s">
        <v>283</v>
      </c>
      <c r="C968">
        <v>3160403169</v>
      </c>
      <c r="D968" s="21" t="str">
        <f>MID(درخواست[[#This Row],[کدمدرسه]],1,1)</f>
        <v>3</v>
      </c>
      <c r="E968" t="s">
        <v>259</v>
      </c>
      <c r="F968" t="s">
        <v>284</v>
      </c>
      <c r="G968" t="s">
        <v>285</v>
      </c>
      <c r="H968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68" t="s">
        <v>286</v>
      </c>
      <c r="J968">
        <v>9132647648</v>
      </c>
      <c r="K968">
        <v>3155453999</v>
      </c>
      <c r="L968" s="24" t="s">
        <v>2194</v>
      </c>
      <c r="M968" t="s">
        <v>114</v>
      </c>
      <c r="N968" t="str">
        <f>VLOOKUP(درخواست[[#This Row],[کدکتاب]],کتاب[#All],4,FALSE)</f>
        <v>هاجر</v>
      </c>
      <c r="O968">
        <f>VLOOKUP(درخواست[[#This Row],[کدکتاب]],کتاب[#All],3,FALSE)</f>
        <v>270000</v>
      </c>
      <c r="P968">
        <f>IF(درخواست[[#This Row],[ناشر]]="هاجر",VLOOKUP(درخواست[[#This Row],[استان]],تخفیف[#All],3,FALSE),VLOOKUP(درخواست[[#This Row],[استان]],تخفیف[#All],4,FALSE))</f>
        <v>0.37</v>
      </c>
      <c r="Q968">
        <f>درخواست[[#This Row],[پشت جلد]]*(1-درخواست[[#This Row],[تخفیف]])</f>
        <v>170100</v>
      </c>
      <c r="R968">
        <v>7</v>
      </c>
    </row>
    <row r="969" spans="1:18" x14ac:dyDescent="0.25">
      <c r="A969" s="24" t="s">
        <v>1509</v>
      </c>
      <c r="B969" t="s">
        <v>283</v>
      </c>
      <c r="C969">
        <v>3160403169</v>
      </c>
      <c r="D969" s="21" t="str">
        <f>MID(درخواست[[#This Row],[کدمدرسه]],1,1)</f>
        <v>3</v>
      </c>
      <c r="E969" t="s">
        <v>259</v>
      </c>
      <c r="F969" t="s">
        <v>284</v>
      </c>
      <c r="G969" t="s">
        <v>285</v>
      </c>
      <c r="H969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69" t="s">
        <v>286</v>
      </c>
      <c r="J969">
        <v>9132647648</v>
      </c>
      <c r="K969">
        <v>3155453999</v>
      </c>
      <c r="L969" s="24" t="s">
        <v>2196</v>
      </c>
      <c r="M969" t="s">
        <v>116</v>
      </c>
      <c r="N969" t="str">
        <f>VLOOKUP(درخواست[[#This Row],[کدکتاب]],کتاب[#All],4,FALSE)</f>
        <v>سایر</v>
      </c>
      <c r="O969">
        <f>VLOOKUP(درخواست[[#This Row],[کدکتاب]],کتاب[#All],3,FALSE)</f>
        <v>290000</v>
      </c>
      <c r="P969">
        <f>IF(درخواست[[#This Row],[ناشر]]="هاجر",VLOOKUP(درخواست[[#This Row],[استان]],تخفیف[#All],3,FALSE),VLOOKUP(درخواست[[#This Row],[استان]],تخفیف[#All],4,FALSE))</f>
        <v>0.25</v>
      </c>
      <c r="Q969">
        <f>درخواست[[#This Row],[پشت جلد]]*(1-درخواست[[#This Row],[تخفیف]])</f>
        <v>217500</v>
      </c>
      <c r="R969">
        <v>6</v>
      </c>
    </row>
    <row r="970" spans="1:18" x14ac:dyDescent="0.25">
      <c r="A970" s="24" t="s">
        <v>1510</v>
      </c>
      <c r="B970" t="s">
        <v>283</v>
      </c>
      <c r="C970">
        <v>3160403169</v>
      </c>
      <c r="D970" s="21" t="str">
        <f>MID(درخواست[[#This Row],[کدمدرسه]],1,1)</f>
        <v>3</v>
      </c>
      <c r="E970" t="s">
        <v>259</v>
      </c>
      <c r="F970" t="s">
        <v>284</v>
      </c>
      <c r="G970" t="s">
        <v>285</v>
      </c>
      <c r="H970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70" t="s">
        <v>286</v>
      </c>
      <c r="J970">
        <v>9132647648</v>
      </c>
      <c r="K970">
        <v>3155453999</v>
      </c>
      <c r="L970" s="24" t="s">
        <v>2199</v>
      </c>
      <c r="M970" t="s">
        <v>119</v>
      </c>
      <c r="N970" t="str">
        <f>VLOOKUP(درخواست[[#This Row],[کدکتاب]],کتاب[#All],4,FALSE)</f>
        <v>سایر</v>
      </c>
      <c r="O970">
        <f>VLOOKUP(درخواست[[#This Row],[کدکتاب]],کتاب[#All],3,FALSE)</f>
        <v>400000</v>
      </c>
      <c r="P970">
        <f>IF(درخواست[[#This Row],[ناشر]]="هاجر",VLOOKUP(درخواست[[#This Row],[استان]],تخفیف[#All],3,FALSE),VLOOKUP(درخواست[[#This Row],[استان]],تخفیف[#All],4,FALSE))</f>
        <v>0.25</v>
      </c>
      <c r="Q970">
        <f>درخواست[[#This Row],[پشت جلد]]*(1-درخواست[[#This Row],[تخفیف]])</f>
        <v>300000</v>
      </c>
      <c r="R970">
        <v>14</v>
      </c>
    </row>
    <row r="971" spans="1:18" x14ac:dyDescent="0.25">
      <c r="A971" s="24" t="s">
        <v>1511</v>
      </c>
      <c r="B971" t="s">
        <v>283</v>
      </c>
      <c r="C971">
        <v>3160403169</v>
      </c>
      <c r="D971" s="21" t="str">
        <f>MID(درخواست[[#This Row],[کدمدرسه]],1,1)</f>
        <v>3</v>
      </c>
      <c r="E971" t="s">
        <v>259</v>
      </c>
      <c r="F971" t="s">
        <v>284</v>
      </c>
      <c r="G971" t="s">
        <v>285</v>
      </c>
      <c r="H971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71" t="s">
        <v>286</v>
      </c>
      <c r="J971">
        <v>9132647648</v>
      </c>
      <c r="K971">
        <v>3155453999</v>
      </c>
      <c r="L971" s="24" t="s">
        <v>2200</v>
      </c>
      <c r="M971" t="s">
        <v>120</v>
      </c>
      <c r="N971" t="str">
        <f>VLOOKUP(درخواست[[#This Row],[کدکتاب]],کتاب[#All],4,FALSE)</f>
        <v>سایر</v>
      </c>
      <c r="O971">
        <f>VLOOKUP(درخواست[[#This Row],[کدکتاب]],کتاب[#All],3,FALSE)</f>
        <v>160000</v>
      </c>
      <c r="P971">
        <f>IF(درخواست[[#This Row],[ناشر]]="هاجر",VLOOKUP(درخواست[[#This Row],[استان]],تخفیف[#All],3,FALSE),VLOOKUP(درخواست[[#This Row],[استان]],تخفیف[#All],4,FALSE))</f>
        <v>0.25</v>
      </c>
      <c r="Q971">
        <f>درخواست[[#This Row],[پشت جلد]]*(1-درخواست[[#This Row],[تخفیف]])</f>
        <v>120000</v>
      </c>
      <c r="R971">
        <v>2</v>
      </c>
    </row>
    <row r="972" spans="1:18" x14ac:dyDescent="0.25">
      <c r="A972" s="24" t="s">
        <v>1512</v>
      </c>
      <c r="B972" t="s">
        <v>283</v>
      </c>
      <c r="C972">
        <v>3160403169</v>
      </c>
      <c r="D972" s="21" t="str">
        <f>MID(درخواست[[#This Row],[کدمدرسه]],1,1)</f>
        <v>3</v>
      </c>
      <c r="E972" t="s">
        <v>259</v>
      </c>
      <c r="F972" t="s">
        <v>284</v>
      </c>
      <c r="G972" t="s">
        <v>285</v>
      </c>
      <c r="H972" t="str">
        <f>درخواست[[#This Row],[استان]]&amp;"/"&amp;درخواست[[#This Row],[شهر]]&amp;"/"&amp;درخواست[[#This Row],[مدرسه]]</f>
        <v>قم/کاشان/مرکز تخصصی تفسیر و علوم قرآنی کوثرکاشان</v>
      </c>
      <c r="I972" t="s">
        <v>286</v>
      </c>
      <c r="J972">
        <v>9132647648</v>
      </c>
      <c r="K972">
        <v>3155453999</v>
      </c>
      <c r="L972" s="24" t="s">
        <v>2202</v>
      </c>
      <c r="M972" t="s">
        <v>122</v>
      </c>
      <c r="N972" t="str">
        <f>VLOOKUP(درخواست[[#This Row],[کدکتاب]],کتاب[#All],4,FALSE)</f>
        <v>سایر</v>
      </c>
      <c r="O972">
        <f>VLOOKUP(درخواست[[#This Row],[کدکتاب]],کتاب[#All],3,FALSE)</f>
        <v>170000</v>
      </c>
      <c r="P972">
        <f>IF(درخواست[[#This Row],[ناشر]]="هاجر",VLOOKUP(درخواست[[#This Row],[استان]],تخفیف[#All],3,FALSE),VLOOKUP(درخواست[[#This Row],[استان]],تخفیف[#All],4,FALSE))</f>
        <v>0.25</v>
      </c>
      <c r="Q972">
        <f>درخواست[[#This Row],[پشت جلد]]*(1-درخواست[[#This Row],[تخفیف]])</f>
        <v>127500</v>
      </c>
      <c r="R972">
        <v>2</v>
      </c>
    </row>
    <row r="973" spans="1:18" x14ac:dyDescent="0.25">
      <c r="A973" s="24" t="s">
        <v>1513</v>
      </c>
      <c r="B973" t="s">
        <v>287</v>
      </c>
      <c r="C973">
        <v>3090402186</v>
      </c>
      <c r="D973" s="21" t="str">
        <f>MID(درخواست[[#This Row],[کدمدرسه]],1,1)</f>
        <v>3</v>
      </c>
      <c r="E973" t="s">
        <v>288</v>
      </c>
      <c r="F973" t="s">
        <v>289</v>
      </c>
      <c r="G973" t="s">
        <v>290</v>
      </c>
      <c r="H973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73" t="s">
        <v>291</v>
      </c>
      <c r="J973">
        <v>9137006358</v>
      </c>
      <c r="K973">
        <v>3833342290</v>
      </c>
      <c r="L973" s="24" t="s">
        <v>2209</v>
      </c>
      <c r="M973" t="s">
        <v>16</v>
      </c>
      <c r="N973" t="str">
        <f>VLOOKUP(درخواست[[#This Row],[کدکتاب]],کتاب[#All],4,FALSE)</f>
        <v>سایر</v>
      </c>
      <c r="O973">
        <f>VLOOKUP(درخواست[[#This Row],[کدکتاب]],کتاب[#All],3,FALSE)</f>
        <v>790000</v>
      </c>
      <c r="P973">
        <f>IF(درخواست[[#This Row],[ناشر]]="هاجر",VLOOKUP(درخواست[[#This Row],[استان]],تخفیف[#All],3,FALSE),VLOOKUP(درخواست[[#This Row],[استان]],تخفیف[#All],4,FALSE))</f>
        <v>0.3</v>
      </c>
      <c r="Q973">
        <f>درخواست[[#This Row],[پشت جلد]]*(1-درخواست[[#This Row],[تخفیف]])</f>
        <v>553000</v>
      </c>
      <c r="R973">
        <v>10</v>
      </c>
    </row>
    <row r="974" spans="1:18" x14ac:dyDescent="0.25">
      <c r="A974" s="24" t="s">
        <v>1514</v>
      </c>
      <c r="B974" t="s">
        <v>287</v>
      </c>
      <c r="C974">
        <v>3090402186</v>
      </c>
      <c r="D974" s="21" t="str">
        <f>MID(درخواست[[#This Row],[کدمدرسه]],1,1)</f>
        <v>3</v>
      </c>
      <c r="E974" t="s">
        <v>288</v>
      </c>
      <c r="F974" t="s">
        <v>289</v>
      </c>
      <c r="G974" t="s">
        <v>290</v>
      </c>
      <c r="H974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74" t="s">
        <v>291</v>
      </c>
      <c r="J974">
        <v>9137006358</v>
      </c>
      <c r="K974">
        <v>3833342290</v>
      </c>
      <c r="L974" s="24" t="s">
        <v>2101</v>
      </c>
      <c r="M974" t="s">
        <v>18</v>
      </c>
      <c r="N974" t="str">
        <f>VLOOKUP(درخواست[[#This Row],[کدکتاب]],کتاب[#All],4,FALSE)</f>
        <v>سایر</v>
      </c>
      <c r="O974">
        <f>VLOOKUP(درخواست[[#This Row],[کدکتاب]],کتاب[#All],3,FALSE)</f>
        <v>180000</v>
      </c>
      <c r="P974">
        <f>IF(درخواست[[#This Row],[ناشر]]="هاجر",VLOOKUP(درخواست[[#This Row],[استان]],تخفیف[#All],3,FALSE),VLOOKUP(درخواست[[#This Row],[استان]],تخفیف[#All],4,FALSE))</f>
        <v>0.3</v>
      </c>
      <c r="Q974">
        <f>درخواست[[#This Row],[پشت جلد]]*(1-درخواست[[#This Row],[تخفیف]])</f>
        <v>125999.99999999999</v>
      </c>
      <c r="R974">
        <v>14</v>
      </c>
    </row>
    <row r="975" spans="1:18" x14ac:dyDescent="0.25">
      <c r="A975" s="24" t="s">
        <v>1515</v>
      </c>
      <c r="B975" t="s">
        <v>287</v>
      </c>
      <c r="C975">
        <v>3090402186</v>
      </c>
      <c r="D975" s="21" t="str">
        <f>MID(درخواست[[#This Row],[کدمدرسه]],1,1)</f>
        <v>3</v>
      </c>
      <c r="E975" t="s">
        <v>288</v>
      </c>
      <c r="F975" t="s">
        <v>289</v>
      </c>
      <c r="G975" t="s">
        <v>290</v>
      </c>
      <c r="H975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75" t="s">
        <v>291</v>
      </c>
      <c r="J975">
        <v>9137006358</v>
      </c>
      <c r="K975">
        <v>3833342290</v>
      </c>
      <c r="L975" s="24" t="s">
        <v>2104</v>
      </c>
      <c r="M975" t="s">
        <v>21</v>
      </c>
      <c r="N975" t="str">
        <f>VLOOKUP(درخواست[[#This Row],[کدکتاب]],کتاب[#All],4,FALSE)</f>
        <v>سایر</v>
      </c>
      <c r="O975">
        <f>VLOOKUP(درخواست[[#This Row],[کدکتاب]],کتاب[#All],3,FALSE)</f>
        <v>900000</v>
      </c>
      <c r="P975">
        <f>IF(درخواست[[#This Row],[ناشر]]="هاجر",VLOOKUP(درخواست[[#This Row],[استان]],تخفیف[#All],3,FALSE),VLOOKUP(درخواست[[#This Row],[استان]],تخفیف[#All],4,FALSE))</f>
        <v>0.3</v>
      </c>
      <c r="Q975">
        <f>درخواست[[#This Row],[پشت جلد]]*(1-درخواست[[#This Row],[تخفیف]])</f>
        <v>630000</v>
      </c>
      <c r="R975">
        <v>17</v>
      </c>
    </row>
    <row r="976" spans="1:18" x14ac:dyDescent="0.25">
      <c r="A976" s="24" t="s">
        <v>1516</v>
      </c>
      <c r="B976" t="s">
        <v>287</v>
      </c>
      <c r="C976">
        <v>3090402186</v>
      </c>
      <c r="D976" s="21" t="str">
        <f>MID(درخواست[[#This Row],[کدمدرسه]],1,1)</f>
        <v>3</v>
      </c>
      <c r="E976" t="s">
        <v>288</v>
      </c>
      <c r="F976" t="s">
        <v>289</v>
      </c>
      <c r="G976" t="s">
        <v>290</v>
      </c>
      <c r="H976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76" t="s">
        <v>291</v>
      </c>
      <c r="J976">
        <v>9137006358</v>
      </c>
      <c r="K976">
        <v>3833342290</v>
      </c>
      <c r="L976" s="24" t="s">
        <v>2108</v>
      </c>
      <c r="M976" t="s">
        <v>25</v>
      </c>
      <c r="N976" t="str">
        <f>VLOOKUP(درخواست[[#This Row],[کدکتاب]],کتاب[#All],4,FALSE)</f>
        <v>سایر</v>
      </c>
      <c r="O976">
        <f>VLOOKUP(درخواست[[#This Row],[کدکتاب]],کتاب[#All],3,FALSE)</f>
        <v>1400000</v>
      </c>
      <c r="P976">
        <f>IF(درخواست[[#This Row],[ناشر]]="هاجر",VLOOKUP(درخواست[[#This Row],[استان]],تخفیف[#All],3,FALSE),VLOOKUP(درخواست[[#This Row],[استان]],تخفیف[#All],4,FALSE))</f>
        <v>0.3</v>
      </c>
      <c r="Q976">
        <f>درخواست[[#This Row],[پشت جلد]]*(1-درخواست[[#This Row],[تخفیف]])</f>
        <v>979999.99999999988</v>
      </c>
      <c r="R976">
        <v>2</v>
      </c>
    </row>
    <row r="977" spans="1:18" x14ac:dyDescent="0.25">
      <c r="A977" s="24" t="s">
        <v>1517</v>
      </c>
      <c r="B977" t="s">
        <v>287</v>
      </c>
      <c r="C977">
        <v>3090402186</v>
      </c>
      <c r="D977" s="21" t="str">
        <f>MID(درخواست[[#This Row],[کدمدرسه]],1,1)</f>
        <v>3</v>
      </c>
      <c r="E977" t="s">
        <v>288</v>
      </c>
      <c r="F977" t="s">
        <v>289</v>
      </c>
      <c r="G977" t="s">
        <v>290</v>
      </c>
      <c r="H977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77" t="s">
        <v>291</v>
      </c>
      <c r="J977">
        <v>9137006358</v>
      </c>
      <c r="K977">
        <v>3833342290</v>
      </c>
      <c r="L977" s="24" t="s">
        <v>2117</v>
      </c>
      <c r="M977" t="s">
        <v>33</v>
      </c>
      <c r="N977" t="str">
        <f>VLOOKUP(درخواست[[#This Row],[کدکتاب]],کتاب[#All],4,FALSE)</f>
        <v>سایر</v>
      </c>
      <c r="O977">
        <f>VLOOKUP(درخواست[[#This Row],[کدکتاب]],کتاب[#All],3,FALSE)</f>
        <v>220000</v>
      </c>
      <c r="P977">
        <f>IF(درخواست[[#This Row],[ناشر]]="هاجر",VLOOKUP(درخواست[[#This Row],[استان]],تخفیف[#All],3,FALSE),VLOOKUP(درخواست[[#This Row],[استان]],تخفیف[#All],4,FALSE))</f>
        <v>0.3</v>
      </c>
      <c r="Q977">
        <f>درخواست[[#This Row],[پشت جلد]]*(1-درخواست[[#This Row],[تخفیف]])</f>
        <v>154000</v>
      </c>
      <c r="R977">
        <v>8</v>
      </c>
    </row>
    <row r="978" spans="1:18" x14ac:dyDescent="0.25">
      <c r="A978" s="24" t="s">
        <v>1518</v>
      </c>
      <c r="B978" t="s">
        <v>287</v>
      </c>
      <c r="C978">
        <v>3090402186</v>
      </c>
      <c r="D978" s="21" t="str">
        <f>MID(درخواست[[#This Row],[کدمدرسه]],1,1)</f>
        <v>3</v>
      </c>
      <c r="E978" t="s">
        <v>288</v>
      </c>
      <c r="F978" t="s">
        <v>289</v>
      </c>
      <c r="G978" t="s">
        <v>290</v>
      </c>
      <c r="H978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78" t="s">
        <v>291</v>
      </c>
      <c r="J978">
        <v>9137006358</v>
      </c>
      <c r="K978">
        <v>3833342290</v>
      </c>
      <c r="L978" s="24" t="s">
        <v>2121</v>
      </c>
      <c r="M978" t="s">
        <v>37</v>
      </c>
      <c r="N978" t="str">
        <f>VLOOKUP(درخواست[[#This Row],[کدکتاب]],کتاب[#All],4,FALSE)</f>
        <v>سایر</v>
      </c>
      <c r="O978">
        <f>VLOOKUP(درخواست[[#This Row],[کدکتاب]],کتاب[#All],3,FALSE)</f>
        <v>220000</v>
      </c>
      <c r="P978">
        <f>IF(درخواست[[#This Row],[ناشر]]="هاجر",VLOOKUP(درخواست[[#This Row],[استان]],تخفیف[#All],3,FALSE),VLOOKUP(درخواست[[#This Row],[استان]],تخفیف[#All],4,FALSE))</f>
        <v>0.3</v>
      </c>
      <c r="Q978">
        <f>درخواست[[#This Row],[پشت جلد]]*(1-درخواست[[#This Row],[تخفیف]])</f>
        <v>154000</v>
      </c>
      <c r="R978">
        <v>14</v>
      </c>
    </row>
    <row r="979" spans="1:18" x14ac:dyDescent="0.25">
      <c r="A979" s="24" t="s">
        <v>1519</v>
      </c>
      <c r="B979" t="s">
        <v>287</v>
      </c>
      <c r="C979">
        <v>3090402186</v>
      </c>
      <c r="D979" s="21" t="str">
        <f>MID(درخواست[[#This Row],[کدمدرسه]],1,1)</f>
        <v>3</v>
      </c>
      <c r="E979" t="s">
        <v>288</v>
      </c>
      <c r="F979" t="s">
        <v>289</v>
      </c>
      <c r="G979" t="s">
        <v>290</v>
      </c>
      <c r="H979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79" t="s">
        <v>291</v>
      </c>
      <c r="J979">
        <v>9137006358</v>
      </c>
      <c r="K979">
        <v>3833342290</v>
      </c>
      <c r="L979" s="24" t="s">
        <v>2132</v>
      </c>
      <c r="M979" t="s">
        <v>46</v>
      </c>
      <c r="N979" t="str">
        <f>VLOOKUP(درخواست[[#This Row],[کدکتاب]],کتاب[#All],4,FALSE)</f>
        <v>سایر</v>
      </c>
      <c r="O979">
        <f>VLOOKUP(درخواست[[#This Row],[کدکتاب]],کتاب[#All],3,FALSE)</f>
        <v>400000</v>
      </c>
      <c r="P979">
        <f>IF(درخواست[[#This Row],[ناشر]]="هاجر",VLOOKUP(درخواست[[#This Row],[استان]],تخفیف[#All],3,FALSE),VLOOKUP(درخواست[[#This Row],[استان]],تخفیف[#All],4,FALSE))</f>
        <v>0.3</v>
      </c>
      <c r="Q979">
        <f>درخواست[[#This Row],[پشت جلد]]*(1-درخواست[[#This Row],[تخفیف]])</f>
        <v>280000</v>
      </c>
      <c r="R979">
        <v>9</v>
      </c>
    </row>
    <row r="980" spans="1:18" x14ac:dyDescent="0.25">
      <c r="A980" s="24" t="s">
        <v>1520</v>
      </c>
      <c r="B980" t="s">
        <v>287</v>
      </c>
      <c r="C980">
        <v>3090402186</v>
      </c>
      <c r="D980" s="21" t="str">
        <f>MID(درخواست[[#This Row],[کدمدرسه]],1,1)</f>
        <v>3</v>
      </c>
      <c r="E980" t="s">
        <v>288</v>
      </c>
      <c r="F980" t="s">
        <v>289</v>
      </c>
      <c r="G980" t="s">
        <v>290</v>
      </c>
      <c r="H980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80" t="s">
        <v>291</v>
      </c>
      <c r="J980">
        <v>9137006358</v>
      </c>
      <c r="K980">
        <v>3833342290</v>
      </c>
      <c r="L980" s="24" t="s">
        <v>2134</v>
      </c>
      <c r="M980" t="s">
        <v>53</v>
      </c>
      <c r="N980" t="str">
        <f>VLOOKUP(درخواست[[#This Row],[کدکتاب]],کتاب[#All],4,FALSE)</f>
        <v>سایر</v>
      </c>
      <c r="O980">
        <f>VLOOKUP(درخواست[[#This Row],[کدکتاب]],کتاب[#All],3,FALSE)</f>
        <v>233000</v>
      </c>
      <c r="P980">
        <f>IF(درخواست[[#This Row],[ناشر]]="هاجر",VLOOKUP(درخواست[[#This Row],[استان]],تخفیف[#All],3,FALSE),VLOOKUP(درخواست[[#This Row],[استان]],تخفیف[#All],4,FALSE))</f>
        <v>0.3</v>
      </c>
      <c r="Q980">
        <f>درخواست[[#This Row],[پشت جلد]]*(1-درخواست[[#This Row],[تخفیف]])</f>
        <v>163100</v>
      </c>
      <c r="R980">
        <v>2</v>
      </c>
    </row>
    <row r="981" spans="1:18" x14ac:dyDescent="0.25">
      <c r="A981" s="24" t="s">
        <v>1521</v>
      </c>
      <c r="B981" t="s">
        <v>287</v>
      </c>
      <c r="C981">
        <v>3090402186</v>
      </c>
      <c r="D981" s="21" t="str">
        <f>MID(درخواست[[#This Row],[کدمدرسه]],1,1)</f>
        <v>3</v>
      </c>
      <c r="E981" t="s">
        <v>288</v>
      </c>
      <c r="F981" t="s">
        <v>289</v>
      </c>
      <c r="G981" t="s">
        <v>290</v>
      </c>
      <c r="H981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81" t="s">
        <v>291</v>
      </c>
      <c r="J981">
        <v>9137006358</v>
      </c>
      <c r="K981">
        <v>3833342290</v>
      </c>
      <c r="L981" s="24" t="s">
        <v>2135</v>
      </c>
      <c r="M981" t="s">
        <v>54</v>
      </c>
      <c r="N981" t="str">
        <f>VLOOKUP(درخواست[[#This Row],[کدکتاب]],کتاب[#All],4,FALSE)</f>
        <v>سایر</v>
      </c>
      <c r="O981">
        <f>VLOOKUP(درخواست[[#This Row],[کدکتاب]],کتاب[#All],3,FALSE)</f>
        <v>600000</v>
      </c>
      <c r="P981">
        <f>IF(درخواست[[#This Row],[ناشر]]="هاجر",VLOOKUP(درخواست[[#This Row],[استان]],تخفیف[#All],3,FALSE),VLOOKUP(درخواست[[#This Row],[استان]],تخفیف[#All],4,FALSE))</f>
        <v>0.3</v>
      </c>
      <c r="Q981">
        <f>درخواست[[#This Row],[پشت جلد]]*(1-درخواست[[#This Row],[تخفیف]])</f>
        <v>420000</v>
      </c>
      <c r="R981">
        <v>15</v>
      </c>
    </row>
    <row r="982" spans="1:18" x14ac:dyDescent="0.25">
      <c r="A982" s="24" t="s">
        <v>1522</v>
      </c>
      <c r="B982" t="s">
        <v>287</v>
      </c>
      <c r="C982">
        <v>3090402186</v>
      </c>
      <c r="D982" s="21" t="str">
        <f>MID(درخواست[[#This Row],[کدمدرسه]],1,1)</f>
        <v>3</v>
      </c>
      <c r="E982" t="s">
        <v>288</v>
      </c>
      <c r="F982" t="s">
        <v>289</v>
      </c>
      <c r="G982" t="s">
        <v>290</v>
      </c>
      <c r="H982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82" t="s">
        <v>291</v>
      </c>
      <c r="J982">
        <v>9137006358</v>
      </c>
      <c r="K982">
        <v>3833342290</v>
      </c>
      <c r="L982" s="24" t="s">
        <v>2140</v>
      </c>
      <c r="M982" t="s">
        <v>59</v>
      </c>
      <c r="N982" t="str">
        <f>VLOOKUP(درخواست[[#This Row],[کدکتاب]],کتاب[#All],4,FALSE)</f>
        <v>سایر</v>
      </c>
      <c r="O982">
        <f>VLOOKUP(درخواست[[#This Row],[کدکتاب]],کتاب[#All],3,FALSE)</f>
        <v>290000</v>
      </c>
      <c r="P982">
        <f>IF(درخواست[[#This Row],[ناشر]]="هاجر",VLOOKUP(درخواست[[#This Row],[استان]],تخفیف[#All],3,FALSE),VLOOKUP(درخواست[[#This Row],[استان]],تخفیف[#All],4,FALSE))</f>
        <v>0.3</v>
      </c>
      <c r="Q982">
        <f>درخواست[[#This Row],[پشت جلد]]*(1-درخواست[[#This Row],[تخفیف]])</f>
        <v>203000</v>
      </c>
      <c r="R982">
        <v>13</v>
      </c>
    </row>
    <row r="983" spans="1:18" x14ac:dyDescent="0.25">
      <c r="A983" s="24" t="s">
        <v>1523</v>
      </c>
      <c r="B983" t="s">
        <v>287</v>
      </c>
      <c r="C983">
        <v>3090402186</v>
      </c>
      <c r="D983" s="21" t="str">
        <f>MID(درخواست[[#This Row],[کدمدرسه]],1,1)</f>
        <v>3</v>
      </c>
      <c r="E983" t="s">
        <v>288</v>
      </c>
      <c r="F983" t="s">
        <v>289</v>
      </c>
      <c r="G983" t="s">
        <v>290</v>
      </c>
      <c r="H983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83" t="s">
        <v>291</v>
      </c>
      <c r="J983">
        <v>9137006358</v>
      </c>
      <c r="K983">
        <v>3833342290</v>
      </c>
      <c r="L983" s="24" t="s">
        <v>2153</v>
      </c>
      <c r="M983" t="s">
        <v>69</v>
      </c>
      <c r="N983" t="str">
        <f>VLOOKUP(درخواست[[#This Row],[کدکتاب]],کتاب[#All],4,FALSE)</f>
        <v>سایر</v>
      </c>
      <c r="O983">
        <f>VLOOKUP(درخواست[[#This Row],[کدکتاب]],کتاب[#All],3,FALSE)</f>
        <v>390000</v>
      </c>
      <c r="P983">
        <f>IF(درخواست[[#This Row],[ناشر]]="هاجر",VLOOKUP(درخواست[[#This Row],[استان]],تخفیف[#All],3,FALSE),VLOOKUP(درخواست[[#This Row],[استان]],تخفیف[#All],4,FALSE))</f>
        <v>0.3</v>
      </c>
      <c r="Q983">
        <f>درخواست[[#This Row],[پشت جلد]]*(1-درخواست[[#This Row],[تخفیف]])</f>
        <v>273000</v>
      </c>
      <c r="R983">
        <v>4</v>
      </c>
    </row>
    <row r="984" spans="1:18" x14ac:dyDescent="0.25">
      <c r="A984" s="24" t="s">
        <v>1524</v>
      </c>
      <c r="B984" t="s">
        <v>287</v>
      </c>
      <c r="C984">
        <v>3090402186</v>
      </c>
      <c r="D984" s="21" t="str">
        <f>MID(درخواست[[#This Row],[کدمدرسه]],1,1)</f>
        <v>3</v>
      </c>
      <c r="E984" t="s">
        <v>288</v>
      </c>
      <c r="F984" t="s">
        <v>289</v>
      </c>
      <c r="G984" t="s">
        <v>290</v>
      </c>
      <c r="H984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84" t="s">
        <v>291</v>
      </c>
      <c r="J984">
        <v>9137006358</v>
      </c>
      <c r="K984">
        <v>3833342290</v>
      </c>
      <c r="L984" s="24" t="s">
        <v>2149</v>
      </c>
      <c r="M984" t="s">
        <v>70</v>
      </c>
      <c r="N984" t="str">
        <f>VLOOKUP(درخواست[[#This Row],[کدکتاب]],کتاب[#All],4,FALSE)</f>
        <v>سایر</v>
      </c>
      <c r="O984">
        <f>VLOOKUP(درخواست[[#This Row],[کدکتاب]],کتاب[#All],3,FALSE)</f>
        <v>340000</v>
      </c>
      <c r="P984">
        <f>IF(درخواست[[#This Row],[ناشر]]="هاجر",VLOOKUP(درخواست[[#This Row],[استان]],تخفیف[#All],3,FALSE),VLOOKUP(درخواست[[#This Row],[استان]],تخفیف[#All],4,FALSE))</f>
        <v>0.3</v>
      </c>
      <c r="Q984">
        <f>درخواست[[#This Row],[پشت جلد]]*(1-درخواست[[#This Row],[تخفیف]])</f>
        <v>237999.99999999997</v>
      </c>
      <c r="R984">
        <v>16</v>
      </c>
    </row>
    <row r="985" spans="1:18" x14ac:dyDescent="0.25">
      <c r="A985" s="24" t="s">
        <v>1525</v>
      </c>
      <c r="B985" t="s">
        <v>287</v>
      </c>
      <c r="C985">
        <v>3090402186</v>
      </c>
      <c r="D985" s="21" t="str">
        <f>MID(درخواست[[#This Row],[کدمدرسه]],1,1)</f>
        <v>3</v>
      </c>
      <c r="E985" t="s">
        <v>288</v>
      </c>
      <c r="F985" t="s">
        <v>289</v>
      </c>
      <c r="G985" t="s">
        <v>290</v>
      </c>
      <c r="H985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85" t="s">
        <v>291</v>
      </c>
      <c r="J985">
        <v>9137006358</v>
      </c>
      <c r="K985">
        <v>3833342290</v>
      </c>
      <c r="L985" s="24" t="s">
        <v>2152</v>
      </c>
      <c r="M985" t="s">
        <v>73</v>
      </c>
      <c r="N985" t="str">
        <f>VLOOKUP(درخواست[[#This Row],[کدکتاب]],کتاب[#All],4,FALSE)</f>
        <v>سایر</v>
      </c>
      <c r="O985">
        <f>VLOOKUP(درخواست[[#This Row],[کدکتاب]],کتاب[#All],3,FALSE)</f>
        <v>210000</v>
      </c>
      <c r="P985">
        <f>IF(درخواست[[#This Row],[ناشر]]="هاجر",VLOOKUP(درخواست[[#This Row],[استان]],تخفیف[#All],3,FALSE),VLOOKUP(درخواست[[#This Row],[استان]],تخفیف[#All],4,FALSE))</f>
        <v>0.3</v>
      </c>
      <c r="Q985">
        <f>درخواست[[#This Row],[پشت جلد]]*(1-درخواست[[#This Row],[تخفیف]])</f>
        <v>147000</v>
      </c>
      <c r="R985">
        <v>12</v>
      </c>
    </row>
    <row r="986" spans="1:18" x14ac:dyDescent="0.25">
      <c r="A986" s="24" t="s">
        <v>1526</v>
      </c>
      <c r="B986" t="s">
        <v>287</v>
      </c>
      <c r="C986">
        <v>3090402186</v>
      </c>
      <c r="D986" s="21" t="str">
        <f>MID(درخواست[[#This Row],[کدمدرسه]],1,1)</f>
        <v>3</v>
      </c>
      <c r="E986" t="s">
        <v>288</v>
      </c>
      <c r="F986" t="s">
        <v>289</v>
      </c>
      <c r="G986" t="s">
        <v>290</v>
      </c>
      <c r="H986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86" t="s">
        <v>291</v>
      </c>
      <c r="J986">
        <v>9137006358</v>
      </c>
      <c r="K986">
        <v>3833342290</v>
      </c>
      <c r="L986" s="24" t="s">
        <v>2154</v>
      </c>
      <c r="M986" t="s">
        <v>74</v>
      </c>
      <c r="N986" t="str">
        <f>VLOOKUP(درخواست[[#This Row],[کدکتاب]],کتاب[#All],4,FALSE)</f>
        <v>سایر</v>
      </c>
      <c r="O986">
        <f>VLOOKUP(درخواست[[#This Row],[کدکتاب]],کتاب[#All],3,FALSE)</f>
        <v>80000</v>
      </c>
      <c r="P986">
        <f>IF(درخواست[[#This Row],[ناشر]]="هاجر",VLOOKUP(درخواست[[#This Row],[استان]],تخفیف[#All],3,FALSE),VLOOKUP(درخواست[[#This Row],[استان]],تخفیف[#All],4,FALSE))</f>
        <v>0.3</v>
      </c>
      <c r="Q986">
        <f>درخواست[[#This Row],[پشت جلد]]*(1-درخواست[[#This Row],[تخفیف]])</f>
        <v>56000</v>
      </c>
      <c r="R986">
        <v>14</v>
      </c>
    </row>
    <row r="987" spans="1:18" x14ac:dyDescent="0.25">
      <c r="A987" s="24" t="s">
        <v>1527</v>
      </c>
      <c r="B987" t="s">
        <v>287</v>
      </c>
      <c r="C987">
        <v>3090402186</v>
      </c>
      <c r="D987" s="21" t="str">
        <f>MID(درخواست[[#This Row],[کدمدرسه]],1,1)</f>
        <v>3</v>
      </c>
      <c r="E987" t="s">
        <v>288</v>
      </c>
      <c r="F987" t="s">
        <v>289</v>
      </c>
      <c r="G987" t="s">
        <v>290</v>
      </c>
      <c r="H987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87" t="s">
        <v>291</v>
      </c>
      <c r="J987">
        <v>9137006358</v>
      </c>
      <c r="K987">
        <v>3833342290</v>
      </c>
      <c r="L987" s="24" t="s">
        <v>2156</v>
      </c>
      <c r="M987" t="s">
        <v>75</v>
      </c>
      <c r="N987" t="str">
        <f>VLOOKUP(درخواست[[#This Row],[کدکتاب]],کتاب[#All],4,FALSE)</f>
        <v>هاجر</v>
      </c>
      <c r="O987">
        <f>VLOOKUP(درخواست[[#This Row],[کدکتاب]],کتاب[#All],3,FALSE)</f>
        <v>500000</v>
      </c>
      <c r="P987">
        <f>IF(درخواست[[#This Row],[ناشر]]="هاجر",VLOOKUP(درخواست[[#This Row],[استان]],تخفیف[#All],3,FALSE),VLOOKUP(درخواست[[#This Row],[استان]],تخفیف[#All],4,FALSE))</f>
        <v>0.5</v>
      </c>
      <c r="Q987">
        <f>درخواست[[#This Row],[پشت جلد]]*(1-درخواست[[#This Row],[تخفیف]])</f>
        <v>250000</v>
      </c>
      <c r="R987">
        <v>21</v>
      </c>
    </row>
    <row r="988" spans="1:18" x14ac:dyDescent="0.25">
      <c r="A988" s="24" t="s">
        <v>1528</v>
      </c>
      <c r="B988" t="s">
        <v>287</v>
      </c>
      <c r="C988">
        <v>3090402186</v>
      </c>
      <c r="D988" s="21" t="str">
        <f>MID(درخواست[[#This Row],[کدمدرسه]],1,1)</f>
        <v>3</v>
      </c>
      <c r="E988" t="s">
        <v>288</v>
      </c>
      <c r="F988" t="s">
        <v>289</v>
      </c>
      <c r="G988" t="s">
        <v>290</v>
      </c>
      <c r="H988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88" t="s">
        <v>291</v>
      </c>
      <c r="J988">
        <v>9137006358</v>
      </c>
      <c r="K988">
        <v>3833342290</v>
      </c>
      <c r="L988" s="24" t="s">
        <v>2160</v>
      </c>
      <c r="M988" t="s">
        <v>77</v>
      </c>
      <c r="N988" t="str">
        <f>VLOOKUP(درخواست[[#This Row],[کدکتاب]],کتاب[#All],4,FALSE)</f>
        <v>سایر</v>
      </c>
      <c r="O988">
        <f>VLOOKUP(درخواست[[#This Row],[کدکتاب]],کتاب[#All],3,FALSE)</f>
        <v>566000</v>
      </c>
      <c r="P988">
        <f>IF(درخواست[[#This Row],[ناشر]]="هاجر",VLOOKUP(درخواست[[#This Row],[استان]],تخفیف[#All],3,FALSE),VLOOKUP(درخواست[[#This Row],[استان]],تخفیف[#All],4,FALSE))</f>
        <v>0.3</v>
      </c>
      <c r="Q988">
        <f>درخواست[[#This Row],[پشت جلد]]*(1-درخواست[[#This Row],[تخفیف]])</f>
        <v>396200</v>
      </c>
      <c r="R988">
        <v>4</v>
      </c>
    </row>
    <row r="989" spans="1:18" x14ac:dyDescent="0.25">
      <c r="A989" s="24" t="s">
        <v>1529</v>
      </c>
      <c r="B989" t="s">
        <v>287</v>
      </c>
      <c r="C989">
        <v>3090402186</v>
      </c>
      <c r="D989" s="21" t="str">
        <f>MID(درخواست[[#This Row],[کدمدرسه]],1,1)</f>
        <v>3</v>
      </c>
      <c r="E989" t="s">
        <v>288</v>
      </c>
      <c r="F989" t="s">
        <v>289</v>
      </c>
      <c r="G989" t="s">
        <v>290</v>
      </c>
      <c r="H989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89" t="s">
        <v>291</v>
      </c>
      <c r="J989">
        <v>9137006358</v>
      </c>
      <c r="K989">
        <v>3833342290</v>
      </c>
      <c r="L989" s="24" t="s">
        <v>2159</v>
      </c>
      <c r="M989" t="s">
        <v>78</v>
      </c>
      <c r="N989" t="str">
        <f>VLOOKUP(درخواست[[#This Row],[کدکتاب]],کتاب[#All],4,FALSE)</f>
        <v>هاجر</v>
      </c>
      <c r="O989">
        <f>VLOOKUP(درخواست[[#This Row],[کدکتاب]],کتاب[#All],3,FALSE)</f>
        <v>490000</v>
      </c>
      <c r="P989">
        <f>IF(درخواست[[#This Row],[ناشر]]="هاجر",VLOOKUP(درخواست[[#This Row],[استان]],تخفیف[#All],3,FALSE),VLOOKUP(درخواست[[#This Row],[استان]],تخفیف[#All],4,FALSE))</f>
        <v>0.5</v>
      </c>
      <c r="Q989">
        <f>درخواست[[#This Row],[پشت جلد]]*(1-درخواست[[#This Row],[تخفیف]])</f>
        <v>245000</v>
      </c>
      <c r="R989">
        <v>22</v>
      </c>
    </row>
    <row r="990" spans="1:18" x14ac:dyDescent="0.25">
      <c r="A990" s="24" t="s">
        <v>1530</v>
      </c>
      <c r="B990" t="s">
        <v>287</v>
      </c>
      <c r="C990">
        <v>3090402186</v>
      </c>
      <c r="D990" s="21" t="str">
        <f>MID(درخواست[[#This Row],[کدمدرسه]],1,1)</f>
        <v>3</v>
      </c>
      <c r="E990" t="s">
        <v>288</v>
      </c>
      <c r="F990" t="s">
        <v>289</v>
      </c>
      <c r="G990" t="s">
        <v>290</v>
      </c>
      <c r="H990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90" t="s">
        <v>291</v>
      </c>
      <c r="J990">
        <v>9137006358</v>
      </c>
      <c r="K990">
        <v>3833342290</v>
      </c>
      <c r="L990" s="24" t="s">
        <v>2166</v>
      </c>
      <c r="M990" t="s">
        <v>82</v>
      </c>
      <c r="N990" t="str">
        <f>VLOOKUP(درخواست[[#This Row],[کدکتاب]],کتاب[#All],4,FALSE)</f>
        <v>سایر</v>
      </c>
      <c r="O990">
        <f>VLOOKUP(درخواست[[#This Row],[کدکتاب]],کتاب[#All],3,FALSE)</f>
        <v>160000</v>
      </c>
      <c r="P990">
        <f>IF(درخواست[[#This Row],[ناشر]]="هاجر",VLOOKUP(درخواست[[#This Row],[استان]],تخفیف[#All],3,FALSE),VLOOKUP(درخواست[[#This Row],[استان]],تخفیف[#All],4,FALSE))</f>
        <v>0.3</v>
      </c>
      <c r="Q990">
        <f>درخواست[[#This Row],[پشت جلد]]*(1-درخواست[[#This Row],[تخفیف]])</f>
        <v>112000</v>
      </c>
      <c r="R990">
        <v>13</v>
      </c>
    </row>
    <row r="991" spans="1:18" x14ac:dyDescent="0.25">
      <c r="A991" s="24" t="s">
        <v>1531</v>
      </c>
      <c r="B991" t="s">
        <v>287</v>
      </c>
      <c r="C991">
        <v>3090402186</v>
      </c>
      <c r="D991" s="21" t="str">
        <f>MID(درخواست[[#This Row],[کدمدرسه]],1,1)</f>
        <v>3</v>
      </c>
      <c r="E991" t="s">
        <v>288</v>
      </c>
      <c r="F991" t="s">
        <v>289</v>
      </c>
      <c r="G991" t="s">
        <v>290</v>
      </c>
      <c r="H991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91" t="s">
        <v>291</v>
      </c>
      <c r="J991">
        <v>9137006358</v>
      </c>
      <c r="K991">
        <v>3833342290</v>
      </c>
      <c r="L991" s="24" t="s">
        <v>2173</v>
      </c>
      <c r="M991" t="s">
        <v>90</v>
      </c>
      <c r="N991" t="str">
        <f>VLOOKUP(درخواست[[#This Row],[کدکتاب]],کتاب[#All],4,FALSE)</f>
        <v>سایر</v>
      </c>
      <c r="O991">
        <f>VLOOKUP(درخواست[[#This Row],[کدکتاب]],کتاب[#All],3,FALSE)</f>
        <v>150000</v>
      </c>
      <c r="P991">
        <f>IF(درخواست[[#This Row],[ناشر]]="هاجر",VLOOKUP(درخواست[[#This Row],[استان]],تخفیف[#All],3,FALSE),VLOOKUP(درخواست[[#This Row],[استان]],تخفیف[#All],4,FALSE))</f>
        <v>0.3</v>
      </c>
      <c r="Q991">
        <f>درخواست[[#This Row],[پشت جلد]]*(1-درخواست[[#This Row],[تخفیف]])</f>
        <v>105000</v>
      </c>
      <c r="R991">
        <v>14</v>
      </c>
    </row>
    <row r="992" spans="1:18" x14ac:dyDescent="0.25">
      <c r="A992" s="24" t="s">
        <v>1532</v>
      </c>
      <c r="B992" t="s">
        <v>287</v>
      </c>
      <c r="C992">
        <v>3090402186</v>
      </c>
      <c r="D992" s="21" t="str">
        <f>MID(درخواست[[#This Row],[کدمدرسه]],1,1)</f>
        <v>3</v>
      </c>
      <c r="E992" t="s">
        <v>288</v>
      </c>
      <c r="F992" t="s">
        <v>289</v>
      </c>
      <c r="G992" t="s">
        <v>290</v>
      </c>
      <c r="H992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92" t="s">
        <v>291</v>
      </c>
      <c r="J992">
        <v>9137006358</v>
      </c>
      <c r="K992">
        <v>3833342290</v>
      </c>
      <c r="L992" s="24" t="s">
        <v>2179</v>
      </c>
      <c r="M992" t="s">
        <v>97</v>
      </c>
      <c r="N992" t="str">
        <f>VLOOKUP(درخواست[[#This Row],[کدکتاب]],کتاب[#All],4,FALSE)</f>
        <v>هاجر</v>
      </c>
      <c r="O992">
        <f>VLOOKUP(درخواست[[#This Row],[کدکتاب]],کتاب[#All],3,FALSE)</f>
        <v>420000</v>
      </c>
      <c r="P992">
        <f>IF(درخواست[[#This Row],[ناشر]]="هاجر",VLOOKUP(درخواست[[#This Row],[استان]],تخفیف[#All],3,FALSE),VLOOKUP(درخواست[[#This Row],[استان]],تخفیف[#All],4,FALSE))</f>
        <v>0.5</v>
      </c>
      <c r="Q992">
        <f>درخواست[[#This Row],[پشت جلد]]*(1-درخواست[[#This Row],[تخفیف]])</f>
        <v>210000</v>
      </c>
      <c r="R992">
        <v>8</v>
      </c>
    </row>
    <row r="993" spans="1:18" x14ac:dyDescent="0.25">
      <c r="A993" s="24" t="s">
        <v>1533</v>
      </c>
      <c r="B993" t="s">
        <v>287</v>
      </c>
      <c r="C993">
        <v>3090402186</v>
      </c>
      <c r="D993" s="21" t="str">
        <f>MID(درخواست[[#This Row],[کدمدرسه]],1,1)</f>
        <v>3</v>
      </c>
      <c r="E993" t="s">
        <v>288</v>
      </c>
      <c r="F993" t="s">
        <v>289</v>
      </c>
      <c r="G993" t="s">
        <v>290</v>
      </c>
      <c r="H993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93" t="s">
        <v>291</v>
      </c>
      <c r="J993">
        <v>9137006358</v>
      </c>
      <c r="K993">
        <v>3833342290</v>
      </c>
      <c r="L993" s="24" t="s">
        <v>2182</v>
      </c>
      <c r="M993" t="s">
        <v>100</v>
      </c>
      <c r="N993" t="str">
        <f>VLOOKUP(درخواست[[#This Row],[کدکتاب]],کتاب[#All],4,FALSE)</f>
        <v>سایر</v>
      </c>
      <c r="O993">
        <f>VLOOKUP(درخواست[[#This Row],[کدکتاب]],کتاب[#All],3,FALSE)</f>
        <v>450000</v>
      </c>
      <c r="P993">
        <f>IF(درخواست[[#This Row],[ناشر]]="هاجر",VLOOKUP(درخواست[[#This Row],[استان]],تخفیف[#All],3,FALSE),VLOOKUP(درخواست[[#This Row],[استان]],تخفیف[#All],4,FALSE))</f>
        <v>0.3</v>
      </c>
      <c r="Q993">
        <f>درخواست[[#This Row],[پشت جلد]]*(1-درخواست[[#This Row],[تخفیف]])</f>
        <v>315000</v>
      </c>
      <c r="R993">
        <v>4</v>
      </c>
    </row>
    <row r="994" spans="1:18" x14ac:dyDescent="0.25">
      <c r="A994" s="24" t="s">
        <v>1534</v>
      </c>
      <c r="B994" t="s">
        <v>287</v>
      </c>
      <c r="C994">
        <v>3090402186</v>
      </c>
      <c r="D994" s="21" t="str">
        <f>MID(درخواست[[#This Row],[کدمدرسه]],1,1)</f>
        <v>3</v>
      </c>
      <c r="E994" t="s">
        <v>288</v>
      </c>
      <c r="F994" t="s">
        <v>289</v>
      </c>
      <c r="G994" t="s">
        <v>290</v>
      </c>
      <c r="H994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94" t="s">
        <v>291</v>
      </c>
      <c r="J994">
        <v>9137006358</v>
      </c>
      <c r="K994">
        <v>3833342290</v>
      </c>
      <c r="L994" s="24" t="s">
        <v>2186</v>
      </c>
      <c r="M994" t="s">
        <v>104</v>
      </c>
      <c r="N994" t="str">
        <f>VLOOKUP(درخواست[[#This Row],[کدکتاب]],کتاب[#All],4,FALSE)</f>
        <v>سایر</v>
      </c>
      <c r="O994">
        <f>VLOOKUP(درخواست[[#This Row],[کدکتاب]],کتاب[#All],3,FALSE)</f>
        <v>500000</v>
      </c>
      <c r="P994">
        <f>IF(درخواست[[#This Row],[ناشر]]="هاجر",VLOOKUP(درخواست[[#This Row],[استان]],تخفیف[#All],3,FALSE),VLOOKUP(درخواست[[#This Row],[استان]],تخفیف[#All],4,FALSE))</f>
        <v>0.3</v>
      </c>
      <c r="Q994">
        <f>درخواست[[#This Row],[پشت جلد]]*(1-درخواست[[#This Row],[تخفیف]])</f>
        <v>350000</v>
      </c>
      <c r="R994">
        <v>18</v>
      </c>
    </row>
    <row r="995" spans="1:18" x14ac:dyDescent="0.25">
      <c r="A995" s="24" t="s">
        <v>1535</v>
      </c>
      <c r="B995" t="s">
        <v>287</v>
      </c>
      <c r="C995">
        <v>3090402186</v>
      </c>
      <c r="D995" s="21" t="str">
        <f>MID(درخواست[[#This Row],[کدمدرسه]],1,1)</f>
        <v>3</v>
      </c>
      <c r="E995" t="s">
        <v>288</v>
      </c>
      <c r="F995" t="s">
        <v>289</v>
      </c>
      <c r="G995" t="s">
        <v>290</v>
      </c>
      <c r="H995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95" t="s">
        <v>291</v>
      </c>
      <c r="J995">
        <v>9137006358</v>
      </c>
      <c r="K995">
        <v>3833342290</v>
      </c>
      <c r="L995" s="24" t="s">
        <v>2192</v>
      </c>
      <c r="M995" t="s">
        <v>110</v>
      </c>
      <c r="N995" t="str">
        <f>VLOOKUP(درخواست[[#This Row],[کدکتاب]],کتاب[#All],4,FALSE)</f>
        <v>سایر</v>
      </c>
      <c r="O995">
        <f>VLOOKUP(درخواست[[#This Row],[کدکتاب]],کتاب[#All],3,FALSE)</f>
        <v>58000</v>
      </c>
      <c r="P995">
        <f>IF(درخواست[[#This Row],[ناشر]]="هاجر",VLOOKUP(درخواست[[#This Row],[استان]],تخفیف[#All],3,FALSE),VLOOKUP(درخواست[[#This Row],[استان]],تخفیف[#All],4,FALSE))</f>
        <v>0.3</v>
      </c>
      <c r="Q995">
        <f>درخواست[[#This Row],[پشت جلد]]*(1-درخواست[[#This Row],[تخفیف]])</f>
        <v>40600</v>
      </c>
      <c r="R995">
        <v>4</v>
      </c>
    </row>
    <row r="996" spans="1:18" x14ac:dyDescent="0.25">
      <c r="A996" s="24" t="s">
        <v>1536</v>
      </c>
      <c r="B996" t="s">
        <v>287</v>
      </c>
      <c r="C996">
        <v>3090402186</v>
      </c>
      <c r="D996" s="21" t="str">
        <f>MID(درخواست[[#This Row],[کدمدرسه]],1,1)</f>
        <v>3</v>
      </c>
      <c r="E996" t="s">
        <v>288</v>
      </c>
      <c r="F996" t="s">
        <v>289</v>
      </c>
      <c r="G996" t="s">
        <v>290</v>
      </c>
      <c r="H996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96" t="s">
        <v>291</v>
      </c>
      <c r="J996">
        <v>9137006358</v>
      </c>
      <c r="K996">
        <v>3833342290</v>
      </c>
      <c r="L996" s="24" t="s">
        <v>2193</v>
      </c>
      <c r="M996" t="s">
        <v>111</v>
      </c>
      <c r="N996" t="str">
        <f>VLOOKUP(درخواست[[#This Row],[کدکتاب]],کتاب[#All],4,FALSE)</f>
        <v>سایر</v>
      </c>
      <c r="O996">
        <f>VLOOKUP(درخواست[[#This Row],[کدکتاب]],کتاب[#All],3,FALSE)</f>
        <v>880000</v>
      </c>
      <c r="P996">
        <f>IF(درخواست[[#This Row],[ناشر]]="هاجر",VLOOKUP(درخواست[[#This Row],[استان]],تخفیف[#All],3,FALSE),VLOOKUP(درخواست[[#This Row],[استان]],تخفیف[#All],4,FALSE))</f>
        <v>0.3</v>
      </c>
      <c r="Q996">
        <f>درخواست[[#This Row],[پشت جلد]]*(1-درخواست[[#This Row],[تخفیف]])</f>
        <v>616000</v>
      </c>
      <c r="R996">
        <v>7</v>
      </c>
    </row>
    <row r="997" spans="1:18" x14ac:dyDescent="0.25">
      <c r="A997" s="24" t="s">
        <v>1537</v>
      </c>
      <c r="B997" t="s">
        <v>287</v>
      </c>
      <c r="C997">
        <v>3090402186</v>
      </c>
      <c r="D997" s="21" t="str">
        <f>MID(درخواست[[#This Row],[کدمدرسه]],1,1)</f>
        <v>3</v>
      </c>
      <c r="E997" t="s">
        <v>288</v>
      </c>
      <c r="F997" t="s">
        <v>289</v>
      </c>
      <c r="G997" t="s">
        <v>290</v>
      </c>
      <c r="H997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97" t="s">
        <v>291</v>
      </c>
      <c r="J997">
        <v>9137006358</v>
      </c>
      <c r="K997">
        <v>3833342290</v>
      </c>
      <c r="L997" s="24" t="s">
        <v>2194</v>
      </c>
      <c r="M997" t="s">
        <v>114</v>
      </c>
      <c r="N997" t="str">
        <f>VLOOKUP(درخواست[[#This Row],[کدکتاب]],کتاب[#All],4,FALSE)</f>
        <v>هاجر</v>
      </c>
      <c r="O997">
        <f>VLOOKUP(درخواست[[#This Row],[کدکتاب]],کتاب[#All],3,FALSE)</f>
        <v>270000</v>
      </c>
      <c r="P997">
        <f>IF(درخواست[[#This Row],[ناشر]]="هاجر",VLOOKUP(درخواست[[#This Row],[استان]],تخفیف[#All],3,FALSE),VLOOKUP(درخواست[[#This Row],[استان]],تخفیف[#All],4,FALSE))</f>
        <v>0.5</v>
      </c>
      <c r="Q997">
        <f>درخواست[[#This Row],[پشت جلد]]*(1-درخواست[[#This Row],[تخفیف]])</f>
        <v>135000</v>
      </c>
      <c r="R997">
        <v>15</v>
      </c>
    </row>
    <row r="998" spans="1:18" x14ac:dyDescent="0.25">
      <c r="A998" s="24" t="s">
        <v>1538</v>
      </c>
      <c r="B998" t="s">
        <v>287</v>
      </c>
      <c r="C998">
        <v>3090402186</v>
      </c>
      <c r="D998" s="21" t="str">
        <f>MID(درخواست[[#This Row],[کدمدرسه]],1,1)</f>
        <v>3</v>
      </c>
      <c r="E998" t="s">
        <v>288</v>
      </c>
      <c r="F998" t="s">
        <v>289</v>
      </c>
      <c r="G998" t="s">
        <v>290</v>
      </c>
      <c r="H998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98" t="s">
        <v>291</v>
      </c>
      <c r="J998">
        <v>9137006358</v>
      </c>
      <c r="K998">
        <v>3833342290</v>
      </c>
      <c r="L998" s="24" t="s">
        <v>2197</v>
      </c>
      <c r="M998" t="s">
        <v>117</v>
      </c>
      <c r="N998" t="str">
        <f>VLOOKUP(درخواست[[#This Row],[کدکتاب]],کتاب[#All],4,FALSE)</f>
        <v>سایر</v>
      </c>
      <c r="O998">
        <f>VLOOKUP(درخواست[[#This Row],[کدکتاب]],کتاب[#All],3,FALSE)</f>
        <v>1220000</v>
      </c>
      <c r="P998">
        <f>IF(درخواست[[#This Row],[ناشر]]="هاجر",VLOOKUP(درخواست[[#This Row],[استان]],تخفیف[#All],3,FALSE),VLOOKUP(درخواست[[#This Row],[استان]],تخفیف[#All],4,FALSE))</f>
        <v>0.3</v>
      </c>
      <c r="Q998">
        <f>درخواست[[#This Row],[پشت جلد]]*(1-درخواست[[#This Row],[تخفیف]])</f>
        <v>854000</v>
      </c>
      <c r="R998">
        <v>13</v>
      </c>
    </row>
    <row r="999" spans="1:18" x14ac:dyDescent="0.25">
      <c r="A999" s="24" t="s">
        <v>1539</v>
      </c>
      <c r="B999" t="s">
        <v>287</v>
      </c>
      <c r="C999">
        <v>3090402186</v>
      </c>
      <c r="D999" s="21" t="str">
        <f>MID(درخواست[[#This Row],[کدمدرسه]],1,1)</f>
        <v>3</v>
      </c>
      <c r="E999" t="s">
        <v>288</v>
      </c>
      <c r="F999" t="s">
        <v>289</v>
      </c>
      <c r="G999" t="s">
        <v>290</v>
      </c>
      <c r="H999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999" t="s">
        <v>291</v>
      </c>
      <c r="J999">
        <v>9137006358</v>
      </c>
      <c r="K999">
        <v>3833342290</v>
      </c>
      <c r="L999" s="24" t="s">
        <v>2202</v>
      </c>
      <c r="M999" t="s">
        <v>122</v>
      </c>
      <c r="N999" t="str">
        <f>VLOOKUP(درخواست[[#This Row],[کدکتاب]],کتاب[#All],4,FALSE)</f>
        <v>سایر</v>
      </c>
      <c r="O999">
        <f>VLOOKUP(درخواست[[#This Row],[کدکتاب]],کتاب[#All],3,FALSE)</f>
        <v>170000</v>
      </c>
      <c r="P999">
        <f>IF(درخواست[[#This Row],[ناشر]]="هاجر",VLOOKUP(درخواست[[#This Row],[استان]],تخفیف[#All],3,FALSE),VLOOKUP(درخواست[[#This Row],[استان]],تخفیف[#All],4,FALSE))</f>
        <v>0.3</v>
      </c>
      <c r="Q999">
        <f>درخواست[[#This Row],[پشت جلد]]*(1-درخواست[[#This Row],[تخفیف]])</f>
        <v>118999.99999999999</v>
      </c>
      <c r="R999">
        <v>7</v>
      </c>
    </row>
    <row r="1000" spans="1:18" x14ac:dyDescent="0.25">
      <c r="A1000" s="24" t="s">
        <v>1540</v>
      </c>
      <c r="B1000" t="s">
        <v>287</v>
      </c>
      <c r="C1000">
        <v>3090402186</v>
      </c>
      <c r="D1000" s="21" t="str">
        <f>MID(درخواست[[#This Row],[کدمدرسه]],1,1)</f>
        <v>3</v>
      </c>
      <c r="E1000" t="s">
        <v>288</v>
      </c>
      <c r="F1000" t="s">
        <v>289</v>
      </c>
      <c r="G1000" t="s">
        <v>290</v>
      </c>
      <c r="H1000" t="str">
        <f>درخواست[[#This Row],[استان]]&amp;"/"&amp;درخواست[[#This Row],[شهر]]&amp;"/"&amp;درخواست[[#This Row],[مدرسه]]</f>
        <v>چهارمحال و بختیاری/شهرکرد/مرکز تخصصی تفسیر و علوم قرآنی فاطمیه</v>
      </c>
      <c r="I1000" t="s">
        <v>291</v>
      </c>
      <c r="J1000">
        <v>9137006358</v>
      </c>
      <c r="K1000">
        <v>3833342290</v>
      </c>
      <c r="L1000" s="24" t="s">
        <v>2203</v>
      </c>
      <c r="M1000" t="s">
        <v>123</v>
      </c>
      <c r="N1000" t="str">
        <f>VLOOKUP(درخواست[[#This Row],[کدکتاب]],کتاب[#All],4,FALSE)</f>
        <v>هاجر</v>
      </c>
      <c r="O1000">
        <f>VLOOKUP(درخواست[[#This Row],[کدکتاب]],کتاب[#All],3,FALSE)</f>
        <v>360000</v>
      </c>
      <c r="P1000">
        <f>IF(درخواست[[#This Row],[ناشر]]="هاجر",VLOOKUP(درخواست[[#This Row],[استان]],تخفیف[#All],3,FALSE),VLOOKUP(درخواست[[#This Row],[استان]],تخفیف[#All],4,FALSE))</f>
        <v>0.5</v>
      </c>
      <c r="Q1000">
        <f>درخواست[[#This Row],[پشت جلد]]*(1-درخواست[[#This Row],[تخفیف]])</f>
        <v>180000</v>
      </c>
      <c r="R1000">
        <v>1</v>
      </c>
    </row>
    <row r="1001" spans="1:18" x14ac:dyDescent="0.25">
      <c r="A1001" s="24" t="s">
        <v>1541</v>
      </c>
      <c r="B1001" t="s">
        <v>292</v>
      </c>
      <c r="C1001">
        <v>3080615124</v>
      </c>
      <c r="D1001" s="21" t="str">
        <f>MID(درخواست[[#This Row],[کدمدرسه]],1,1)</f>
        <v>3</v>
      </c>
      <c r="E1001" t="s">
        <v>153</v>
      </c>
      <c r="F1001" t="s">
        <v>153</v>
      </c>
      <c r="G1001" t="s">
        <v>293</v>
      </c>
      <c r="H1001" t="str">
        <f>درخواست[[#This Row],[استان]]&amp;"/"&amp;درخواست[[#This Row],[شهر]]&amp;"/"&amp;درخواست[[#This Row],[مدرسه]]</f>
        <v>تهران/تهران/رفیعه المصطفی</v>
      </c>
      <c r="I1001" t="s">
        <v>294</v>
      </c>
      <c r="J1001">
        <v>9122966567</v>
      </c>
      <c r="K1001">
        <v>2188983732</v>
      </c>
      <c r="L1001" s="24" t="s">
        <v>2103</v>
      </c>
      <c r="M1001" t="s">
        <v>20</v>
      </c>
      <c r="N1001" t="str">
        <f>VLOOKUP(درخواست[[#This Row],[کدکتاب]],کتاب[#All],4,FALSE)</f>
        <v>سایر</v>
      </c>
      <c r="O1001">
        <f>VLOOKUP(درخواست[[#This Row],[کدکتاب]],کتاب[#All],3,FALSE)</f>
        <v>550000</v>
      </c>
      <c r="P1001">
        <f>IF(درخواست[[#This Row],[ناشر]]="هاجر",VLOOKUP(درخواست[[#This Row],[استان]],تخفیف[#All],3,FALSE),VLOOKUP(درخواست[[#This Row],[استان]],تخفیف[#All],4,FALSE))</f>
        <v>0.25</v>
      </c>
      <c r="Q1001">
        <f>درخواست[[#This Row],[پشت جلد]]*(1-درخواست[[#This Row],[تخفیف]])</f>
        <v>412500</v>
      </c>
      <c r="R1001">
        <v>6</v>
      </c>
    </row>
    <row r="1002" spans="1:18" x14ac:dyDescent="0.25">
      <c r="A1002" s="24" t="s">
        <v>1542</v>
      </c>
      <c r="B1002" t="s">
        <v>292</v>
      </c>
      <c r="C1002">
        <v>3080615124</v>
      </c>
      <c r="D1002" s="21" t="str">
        <f>MID(درخواست[[#This Row],[کدمدرسه]],1,1)</f>
        <v>3</v>
      </c>
      <c r="E1002" t="s">
        <v>153</v>
      </c>
      <c r="F1002" t="s">
        <v>153</v>
      </c>
      <c r="G1002" t="s">
        <v>293</v>
      </c>
      <c r="H1002" t="str">
        <f>درخواست[[#This Row],[استان]]&amp;"/"&amp;درخواست[[#This Row],[شهر]]&amp;"/"&amp;درخواست[[#This Row],[مدرسه]]</f>
        <v>تهران/تهران/رفیعه المصطفی</v>
      </c>
      <c r="I1002" t="s">
        <v>294</v>
      </c>
      <c r="J1002">
        <v>9122966567</v>
      </c>
      <c r="K1002">
        <v>2188983732</v>
      </c>
      <c r="L1002" s="24" t="s">
        <v>2104</v>
      </c>
      <c r="M1002" t="s">
        <v>21</v>
      </c>
      <c r="N1002" t="str">
        <f>VLOOKUP(درخواست[[#This Row],[کدکتاب]],کتاب[#All],4,FALSE)</f>
        <v>سایر</v>
      </c>
      <c r="O1002">
        <f>VLOOKUP(درخواست[[#This Row],[کدکتاب]],کتاب[#All],3,FALSE)</f>
        <v>900000</v>
      </c>
      <c r="P1002">
        <f>IF(درخواست[[#This Row],[ناشر]]="هاجر",VLOOKUP(درخواست[[#This Row],[استان]],تخفیف[#All],3,FALSE),VLOOKUP(درخواست[[#This Row],[استان]],تخفیف[#All],4,FALSE))</f>
        <v>0.25</v>
      </c>
      <c r="Q1002">
        <f>درخواست[[#This Row],[پشت جلد]]*(1-درخواست[[#This Row],[تخفیف]])</f>
        <v>675000</v>
      </c>
      <c r="R1002">
        <v>30</v>
      </c>
    </row>
    <row r="1003" spans="1:18" x14ac:dyDescent="0.25">
      <c r="A1003" s="24" t="s">
        <v>1543</v>
      </c>
      <c r="B1003" t="s">
        <v>292</v>
      </c>
      <c r="C1003">
        <v>3080615124</v>
      </c>
      <c r="D1003" s="21" t="str">
        <f>MID(درخواست[[#This Row],[کدمدرسه]],1,1)</f>
        <v>3</v>
      </c>
      <c r="E1003" t="s">
        <v>153</v>
      </c>
      <c r="F1003" t="s">
        <v>153</v>
      </c>
      <c r="G1003" t="s">
        <v>293</v>
      </c>
      <c r="H1003" t="str">
        <f>درخواست[[#This Row],[استان]]&amp;"/"&amp;درخواست[[#This Row],[شهر]]&amp;"/"&amp;درخواست[[#This Row],[مدرسه]]</f>
        <v>تهران/تهران/رفیعه المصطفی</v>
      </c>
      <c r="I1003" t="s">
        <v>294</v>
      </c>
      <c r="J1003">
        <v>9122966567</v>
      </c>
      <c r="K1003">
        <v>2188983732</v>
      </c>
      <c r="L1003" s="24" t="s">
        <v>2105</v>
      </c>
      <c r="M1003" t="s">
        <v>22</v>
      </c>
      <c r="N1003" t="str">
        <f>VLOOKUP(درخواست[[#This Row],[کدکتاب]],کتاب[#All],4,FALSE)</f>
        <v>سایر</v>
      </c>
      <c r="O1003">
        <f>VLOOKUP(درخواست[[#This Row],[کدکتاب]],کتاب[#All],3,FALSE)</f>
        <v>400000</v>
      </c>
      <c r="P1003">
        <f>IF(درخواست[[#This Row],[ناشر]]="هاجر",VLOOKUP(درخواست[[#This Row],[استان]],تخفیف[#All],3,FALSE),VLOOKUP(درخواست[[#This Row],[استان]],تخفیف[#All],4,FALSE))</f>
        <v>0.25</v>
      </c>
      <c r="Q1003">
        <f>درخواست[[#This Row],[پشت جلد]]*(1-درخواست[[#This Row],[تخفیف]])</f>
        <v>300000</v>
      </c>
      <c r="R1003">
        <v>6</v>
      </c>
    </row>
    <row r="1004" spans="1:18" x14ac:dyDescent="0.25">
      <c r="A1004" s="24" t="s">
        <v>1544</v>
      </c>
      <c r="B1004" t="s">
        <v>292</v>
      </c>
      <c r="C1004">
        <v>3080615124</v>
      </c>
      <c r="D1004" s="21" t="str">
        <f>MID(درخواست[[#This Row],[کدمدرسه]],1,1)</f>
        <v>3</v>
      </c>
      <c r="E1004" t="s">
        <v>153</v>
      </c>
      <c r="F1004" t="s">
        <v>153</v>
      </c>
      <c r="G1004" t="s">
        <v>293</v>
      </c>
      <c r="H1004" t="str">
        <f>درخواست[[#This Row],[استان]]&amp;"/"&amp;درخواست[[#This Row],[شهر]]&amp;"/"&amp;درخواست[[#This Row],[مدرسه]]</f>
        <v>تهران/تهران/رفیعه المصطفی</v>
      </c>
      <c r="I1004" t="s">
        <v>294</v>
      </c>
      <c r="J1004">
        <v>9122966567</v>
      </c>
      <c r="K1004">
        <v>2188983732</v>
      </c>
      <c r="L1004" s="24" t="s">
        <v>2108</v>
      </c>
      <c r="M1004" t="s">
        <v>25</v>
      </c>
      <c r="N1004" t="str">
        <f>VLOOKUP(درخواست[[#This Row],[کدکتاب]],کتاب[#All],4,FALSE)</f>
        <v>سایر</v>
      </c>
      <c r="O1004">
        <f>VLOOKUP(درخواست[[#This Row],[کدکتاب]],کتاب[#All],3,FALSE)</f>
        <v>1400000</v>
      </c>
      <c r="P1004">
        <f>IF(درخواست[[#This Row],[ناشر]]="هاجر",VLOOKUP(درخواست[[#This Row],[استان]],تخفیف[#All],3,FALSE),VLOOKUP(درخواست[[#This Row],[استان]],تخفیف[#All],4,FALSE))</f>
        <v>0.25</v>
      </c>
      <c r="Q1004">
        <f>درخواست[[#This Row],[پشت جلد]]*(1-درخواست[[#This Row],[تخفیف]])</f>
        <v>1050000</v>
      </c>
      <c r="R1004">
        <v>13</v>
      </c>
    </row>
    <row r="1005" spans="1:18" x14ac:dyDescent="0.25">
      <c r="A1005" s="24" t="s">
        <v>1545</v>
      </c>
      <c r="B1005" t="s">
        <v>292</v>
      </c>
      <c r="C1005">
        <v>3080615124</v>
      </c>
      <c r="D1005" s="21" t="str">
        <f>MID(درخواست[[#This Row],[کدمدرسه]],1,1)</f>
        <v>3</v>
      </c>
      <c r="E1005" t="s">
        <v>153</v>
      </c>
      <c r="F1005" t="s">
        <v>153</v>
      </c>
      <c r="G1005" t="s">
        <v>293</v>
      </c>
      <c r="H1005" t="str">
        <f>درخواست[[#This Row],[استان]]&amp;"/"&amp;درخواست[[#This Row],[شهر]]&amp;"/"&amp;درخواست[[#This Row],[مدرسه]]</f>
        <v>تهران/تهران/رفیعه المصطفی</v>
      </c>
      <c r="I1005" t="s">
        <v>294</v>
      </c>
      <c r="J1005">
        <v>9122966567</v>
      </c>
      <c r="K1005">
        <v>2188983732</v>
      </c>
      <c r="L1005" s="24" t="s">
        <v>2115</v>
      </c>
      <c r="M1005" t="s">
        <v>32</v>
      </c>
      <c r="N1005" t="str">
        <f>VLOOKUP(درخواست[[#This Row],[کدکتاب]],کتاب[#All],4,FALSE)</f>
        <v>سایر</v>
      </c>
      <c r="O1005">
        <f>VLOOKUP(درخواست[[#This Row],[کدکتاب]],کتاب[#All],3,FALSE)</f>
        <v>250000</v>
      </c>
      <c r="P1005">
        <f>IF(درخواست[[#This Row],[ناشر]]="هاجر",VLOOKUP(درخواست[[#This Row],[استان]],تخفیف[#All],3,FALSE),VLOOKUP(درخواست[[#This Row],[استان]],تخفیف[#All],4,FALSE))</f>
        <v>0.25</v>
      </c>
      <c r="Q1005">
        <f>درخواست[[#This Row],[پشت جلد]]*(1-درخواست[[#This Row],[تخفیف]])</f>
        <v>187500</v>
      </c>
      <c r="R1005">
        <v>20</v>
      </c>
    </row>
    <row r="1006" spans="1:18" x14ac:dyDescent="0.25">
      <c r="A1006" s="24" t="s">
        <v>1546</v>
      </c>
      <c r="B1006" t="s">
        <v>292</v>
      </c>
      <c r="C1006">
        <v>3080615124</v>
      </c>
      <c r="D1006" s="21" t="str">
        <f>MID(درخواست[[#This Row],[کدمدرسه]],1,1)</f>
        <v>3</v>
      </c>
      <c r="E1006" t="s">
        <v>153</v>
      </c>
      <c r="F1006" t="s">
        <v>153</v>
      </c>
      <c r="G1006" t="s">
        <v>293</v>
      </c>
      <c r="H1006" t="str">
        <f>درخواست[[#This Row],[استان]]&amp;"/"&amp;درخواست[[#This Row],[شهر]]&amp;"/"&amp;درخواست[[#This Row],[مدرسه]]</f>
        <v>تهران/تهران/رفیعه المصطفی</v>
      </c>
      <c r="I1006" t="s">
        <v>294</v>
      </c>
      <c r="J1006">
        <v>9122966567</v>
      </c>
      <c r="K1006">
        <v>2188983732</v>
      </c>
      <c r="L1006" s="24" t="s">
        <v>2120</v>
      </c>
      <c r="M1006" t="s">
        <v>36</v>
      </c>
      <c r="N1006" t="str">
        <f>VLOOKUP(درخواست[[#This Row],[کدکتاب]],کتاب[#All],4,FALSE)</f>
        <v>سایر</v>
      </c>
      <c r="O1006">
        <f>VLOOKUP(درخواست[[#This Row],[کدکتاب]],کتاب[#All],3,FALSE)</f>
        <v>320000</v>
      </c>
      <c r="P1006">
        <f>IF(درخواست[[#This Row],[ناشر]]="هاجر",VLOOKUP(درخواست[[#This Row],[استان]],تخفیف[#All],3,FALSE),VLOOKUP(درخواست[[#This Row],[استان]],تخفیف[#All],4,FALSE))</f>
        <v>0.25</v>
      </c>
      <c r="Q1006">
        <f>درخواست[[#This Row],[پشت جلد]]*(1-درخواست[[#This Row],[تخفیف]])</f>
        <v>240000</v>
      </c>
      <c r="R1006">
        <v>2</v>
      </c>
    </row>
    <row r="1007" spans="1:18" x14ac:dyDescent="0.25">
      <c r="A1007" s="24" t="s">
        <v>1547</v>
      </c>
      <c r="B1007" t="s">
        <v>292</v>
      </c>
      <c r="C1007">
        <v>3080615124</v>
      </c>
      <c r="D1007" s="21" t="str">
        <f>MID(درخواست[[#This Row],[کدمدرسه]],1,1)</f>
        <v>3</v>
      </c>
      <c r="E1007" t="s">
        <v>153</v>
      </c>
      <c r="F1007" t="s">
        <v>153</v>
      </c>
      <c r="G1007" t="s">
        <v>293</v>
      </c>
      <c r="H1007" t="str">
        <f>درخواست[[#This Row],[استان]]&amp;"/"&amp;درخواست[[#This Row],[شهر]]&amp;"/"&amp;درخواست[[#This Row],[مدرسه]]</f>
        <v>تهران/تهران/رفیعه المصطفی</v>
      </c>
      <c r="I1007" t="s">
        <v>294</v>
      </c>
      <c r="J1007">
        <v>9122966567</v>
      </c>
      <c r="K1007">
        <v>2188983732</v>
      </c>
      <c r="L1007" s="24" t="s">
        <v>2122</v>
      </c>
      <c r="M1007" t="s">
        <v>39</v>
      </c>
      <c r="N1007" t="str">
        <f>VLOOKUP(درخواست[[#This Row],[کدکتاب]],کتاب[#All],4,FALSE)</f>
        <v>سایر</v>
      </c>
      <c r="O1007">
        <f>VLOOKUP(درخواست[[#This Row],[کدکتاب]],کتاب[#All],3,FALSE)</f>
        <v>400000</v>
      </c>
      <c r="P1007">
        <f>IF(درخواست[[#This Row],[ناشر]]="هاجر",VLOOKUP(درخواست[[#This Row],[استان]],تخفیف[#All],3,FALSE),VLOOKUP(درخواست[[#This Row],[استان]],تخفیف[#All],4,FALSE))</f>
        <v>0.25</v>
      </c>
      <c r="Q1007">
        <f>درخواست[[#This Row],[پشت جلد]]*(1-درخواست[[#This Row],[تخفیف]])</f>
        <v>300000</v>
      </c>
      <c r="R1007">
        <v>1</v>
      </c>
    </row>
    <row r="1008" spans="1:18" x14ac:dyDescent="0.25">
      <c r="A1008" s="24" t="s">
        <v>1548</v>
      </c>
      <c r="B1008" t="s">
        <v>292</v>
      </c>
      <c r="C1008">
        <v>3080615124</v>
      </c>
      <c r="D1008" s="21" t="str">
        <f>MID(درخواست[[#This Row],[کدمدرسه]],1,1)</f>
        <v>3</v>
      </c>
      <c r="E1008" t="s">
        <v>153</v>
      </c>
      <c r="F1008" t="s">
        <v>153</v>
      </c>
      <c r="G1008" t="s">
        <v>293</v>
      </c>
      <c r="H1008" t="str">
        <f>درخواست[[#This Row],[استان]]&amp;"/"&amp;درخواست[[#This Row],[شهر]]&amp;"/"&amp;درخواست[[#This Row],[مدرسه]]</f>
        <v>تهران/تهران/رفیعه المصطفی</v>
      </c>
      <c r="I1008" t="s">
        <v>294</v>
      </c>
      <c r="J1008">
        <v>9122966567</v>
      </c>
      <c r="K1008">
        <v>2188983732</v>
      </c>
      <c r="L1008" s="24" t="s">
        <v>2123</v>
      </c>
      <c r="M1008" t="s">
        <v>40</v>
      </c>
      <c r="N1008" t="str">
        <f>VLOOKUP(درخواست[[#This Row],[کدکتاب]],کتاب[#All],4,FALSE)</f>
        <v>سایر</v>
      </c>
      <c r="O1008">
        <f>VLOOKUP(درخواست[[#This Row],[کدکتاب]],کتاب[#All],3,FALSE)</f>
        <v>0</v>
      </c>
      <c r="P1008">
        <f>IF(درخواست[[#This Row],[ناشر]]="هاجر",VLOOKUP(درخواست[[#This Row],[استان]],تخفیف[#All],3,FALSE),VLOOKUP(درخواست[[#This Row],[استان]],تخفیف[#All],4,FALSE))</f>
        <v>0.25</v>
      </c>
      <c r="Q1008">
        <f>درخواست[[#This Row],[پشت جلد]]*(1-درخواست[[#This Row],[تخفیف]])</f>
        <v>0</v>
      </c>
      <c r="R1008">
        <v>6</v>
      </c>
    </row>
    <row r="1009" spans="1:18" x14ac:dyDescent="0.25">
      <c r="A1009" s="24" t="s">
        <v>1549</v>
      </c>
      <c r="B1009" t="s">
        <v>292</v>
      </c>
      <c r="C1009">
        <v>3080615124</v>
      </c>
      <c r="D1009" s="21" t="str">
        <f>MID(درخواست[[#This Row],[کدمدرسه]],1,1)</f>
        <v>3</v>
      </c>
      <c r="E1009" t="s">
        <v>153</v>
      </c>
      <c r="F1009" t="s">
        <v>153</v>
      </c>
      <c r="G1009" t="s">
        <v>293</v>
      </c>
      <c r="H1009" t="str">
        <f>درخواست[[#This Row],[استان]]&amp;"/"&amp;درخواست[[#This Row],[شهر]]&amp;"/"&amp;درخواست[[#This Row],[مدرسه]]</f>
        <v>تهران/تهران/رفیعه المصطفی</v>
      </c>
      <c r="I1009" t="s">
        <v>294</v>
      </c>
      <c r="J1009">
        <v>9122966567</v>
      </c>
      <c r="K1009">
        <v>2188983732</v>
      </c>
      <c r="L1009" s="24" t="s">
        <v>2129</v>
      </c>
      <c r="M1009" t="s">
        <v>43</v>
      </c>
      <c r="N1009" t="str">
        <f>VLOOKUP(درخواست[[#This Row],[کدکتاب]],کتاب[#All],4,FALSE)</f>
        <v>سایر</v>
      </c>
      <c r="O1009">
        <f>VLOOKUP(درخواست[[#This Row],[کدکتاب]],کتاب[#All],3,FALSE)</f>
        <v>115000</v>
      </c>
      <c r="P1009">
        <f>IF(درخواست[[#This Row],[ناشر]]="هاجر",VLOOKUP(درخواست[[#This Row],[استان]],تخفیف[#All],3,FALSE),VLOOKUP(درخواست[[#This Row],[استان]],تخفیف[#All],4,FALSE))</f>
        <v>0.25</v>
      </c>
      <c r="Q1009">
        <f>درخواست[[#This Row],[پشت جلد]]*(1-درخواست[[#This Row],[تخفیف]])</f>
        <v>86250</v>
      </c>
      <c r="R1009">
        <v>7</v>
      </c>
    </row>
    <row r="1010" spans="1:18" x14ac:dyDescent="0.25">
      <c r="A1010" s="24" t="s">
        <v>1550</v>
      </c>
      <c r="B1010" t="s">
        <v>292</v>
      </c>
      <c r="C1010">
        <v>3080615124</v>
      </c>
      <c r="D1010" s="21" t="str">
        <f>MID(درخواست[[#This Row],[کدمدرسه]],1,1)</f>
        <v>3</v>
      </c>
      <c r="E1010" t="s">
        <v>153</v>
      </c>
      <c r="F1010" t="s">
        <v>153</v>
      </c>
      <c r="G1010" t="s">
        <v>293</v>
      </c>
      <c r="H1010" t="str">
        <f>درخواست[[#This Row],[استان]]&amp;"/"&amp;درخواست[[#This Row],[شهر]]&amp;"/"&amp;درخواست[[#This Row],[مدرسه]]</f>
        <v>تهران/تهران/رفیعه المصطفی</v>
      </c>
      <c r="I1010" t="s">
        <v>294</v>
      </c>
      <c r="J1010">
        <v>9122966567</v>
      </c>
      <c r="K1010">
        <v>2188983732</v>
      </c>
      <c r="L1010" s="24" t="s">
        <v>2130</v>
      </c>
      <c r="M1010" t="s">
        <v>44</v>
      </c>
      <c r="N1010" t="str">
        <f>VLOOKUP(درخواست[[#This Row],[کدکتاب]],کتاب[#All],4,FALSE)</f>
        <v>سایر</v>
      </c>
      <c r="O1010">
        <f>VLOOKUP(درخواست[[#This Row],[کدکتاب]],کتاب[#All],3,FALSE)</f>
        <v>80000</v>
      </c>
      <c r="P1010">
        <f>IF(درخواست[[#This Row],[ناشر]]="هاجر",VLOOKUP(درخواست[[#This Row],[استان]],تخفیف[#All],3,FALSE),VLOOKUP(درخواست[[#This Row],[استان]],تخفیف[#All],4,FALSE))</f>
        <v>0.25</v>
      </c>
      <c r="Q1010">
        <f>درخواست[[#This Row],[پشت جلد]]*(1-درخواست[[#This Row],[تخفیف]])</f>
        <v>60000</v>
      </c>
      <c r="R1010">
        <v>6</v>
      </c>
    </row>
    <row r="1011" spans="1:18" x14ac:dyDescent="0.25">
      <c r="A1011" s="24" t="s">
        <v>1551</v>
      </c>
      <c r="B1011" t="s">
        <v>292</v>
      </c>
      <c r="C1011">
        <v>3080615124</v>
      </c>
      <c r="D1011" s="21" t="str">
        <f>MID(درخواست[[#This Row],[کدمدرسه]],1,1)</f>
        <v>3</v>
      </c>
      <c r="E1011" t="s">
        <v>153</v>
      </c>
      <c r="F1011" t="s">
        <v>153</v>
      </c>
      <c r="G1011" t="s">
        <v>293</v>
      </c>
      <c r="H1011" t="str">
        <f>درخواست[[#This Row],[استان]]&amp;"/"&amp;درخواست[[#This Row],[شهر]]&amp;"/"&amp;درخواست[[#This Row],[مدرسه]]</f>
        <v>تهران/تهران/رفیعه المصطفی</v>
      </c>
      <c r="I1011" t="s">
        <v>294</v>
      </c>
      <c r="J1011">
        <v>9122966567</v>
      </c>
      <c r="K1011">
        <v>2188983732</v>
      </c>
      <c r="L1011" s="24" t="s">
        <v>2133</v>
      </c>
      <c r="M1011" t="s">
        <v>52</v>
      </c>
      <c r="N1011" t="str">
        <f>VLOOKUP(درخواست[[#This Row],[کدکتاب]],کتاب[#All],4,FALSE)</f>
        <v>سایر</v>
      </c>
      <c r="O1011">
        <f>VLOOKUP(درخواست[[#This Row],[کدکتاب]],کتاب[#All],3,FALSE)</f>
        <v>430000</v>
      </c>
      <c r="P1011">
        <f>IF(درخواست[[#This Row],[ناشر]]="هاجر",VLOOKUP(درخواست[[#This Row],[استان]],تخفیف[#All],3,FALSE),VLOOKUP(درخواست[[#This Row],[استان]],تخفیف[#All],4,FALSE))</f>
        <v>0.25</v>
      </c>
      <c r="Q1011">
        <f>درخواست[[#This Row],[پشت جلد]]*(1-درخواست[[#This Row],[تخفیف]])</f>
        <v>322500</v>
      </c>
      <c r="R1011">
        <v>6</v>
      </c>
    </row>
    <row r="1012" spans="1:18" x14ac:dyDescent="0.25">
      <c r="A1012" s="24" t="s">
        <v>1552</v>
      </c>
      <c r="B1012" t="s">
        <v>292</v>
      </c>
      <c r="C1012">
        <v>3080615124</v>
      </c>
      <c r="D1012" s="21" t="str">
        <f>MID(درخواست[[#This Row],[کدمدرسه]],1,1)</f>
        <v>3</v>
      </c>
      <c r="E1012" t="s">
        <v>153</v>
      </c>
      <c r="F1012" t="s">
        <v>153</v>
      </c>
      <c r="G1012" t="s">
        <v>293</v>
      </c>
      <c r="H1012" t="str">
        <f>درخواست[[#This Row],[استان]]&amp;"/"&amp;درخواست[[#This Row],[شهر]]&amp;"/"&amp;درخواست[[#This Row],[مدرسه]]</f>
        <v>تهران/تهران/رفیعه المصطفی</v>
      </c>
      <c r="I1012" t="s">
        <v>294</v>
      </c>
      <c r="J1012">
        <v>9122966567</v>
      </c>
      <c r="K1012">
        <v>2188983732</v>
      </c>
      <c r="L1012" s="24" t="s">
        <v>2137</v>
      </c>
      <c r="M1012" t="s">
        <v>56</v>
      </c>
      <c r="N1012" t="str">
        <f>VLOOKUP(درخواست[[#This Row],[کدکتاب]],کتاب[#All],4,FALSE)</f>
        <v>سایر</v>
      </c>
      <c r="O1012">
        <f>VLOOKUP(درخواست[[#This Row],[کدکتاب]],کتاب[#All],3,FALSE)</f>
        <v>340000</v>
      </c>
      <c r="P1012">
        <f>IF(درخواست[[#This Row],[ناشر]]="هاجر",VLOOKUP(درخواست[[#This Row],[استان]],تخفیف[#All],3,FALSE),VLOOKUP(درخواست[[#This Row],[استان]],تخفیف[#All],4,FALSE))</f>
        <v>0.25</v>
      </c>
      <c r="Q1012">
        <f>درخواست[[#This Row],[پشت جلد]]*(1-درخواست[[#This Row],[تخفیف]])</f>
        <v>255000</v>
      </c>
      <c r="R1012">
        <v>12</v>
      </c>
    </row>
    <row r="1013" spans="1:18" x14ac:dyDescent="0.25">
      <c r="A1013" s="24" t="s">
        <v>1553</v>
      </c>
      <c r="B1013" t="s">
        <v>292</v>
      </c>
      <c r="C1013">
        <v>3080615124</v>
      </c>
      <c r="D1013" s="21" t="str">
        <f>MID(درخواست[[#This Row],[کدمدرسه]],1,1)</f>
        <v>3</v>
      </c>
      <c r="E1013" t="s">
        <v>153</v>
      </c>
      <c r="F1013" t="s">
        <v>153</v>
      </c>
      <c r="G1013" t="s">
        <v>293</v>
      </c>
      <c r="H1013" t="str">
        <f>درخواست[[#This Row],[استان]]&amp;"/"&amp;درخواست[[#This Row],[شهر]]&amp;"/"&amp;درخواست[[#This Row],[مدرسه]]</f>
        <v>تهران/تهران/رفیعه المصطفی</v>
      </c>
      <c r="I1013" t="s">
        <v>294</v>
      </c>
      <c r="J1013">
        <v>9122966567</v>
      </c>
      <c r="K1013">
        <v>2188983732</v>
      </c>
      <c r="L1013" s="24" t="s">
        <v>2138</v>
      </c>
      <c r="M1013" t="s">
        <v>57</v>
      </c>
      <c r="N1013" t="str">
        <f>VLOOKUP(درخواست[[#This Row],[کدکتاب]],کتاب[#All],4,FALSE)</f>
        <v>هاجر</v>
      </c>
      <c r="O1013">
        <f>VLOOKUP(درخواست[[#This Row],[کدکتاب]],کتاب[#All],3,FALSE)</f>
        <v>1200000</v>
      </c>
      <c r="P1013">
        <f>IF(درخواست[[#This Row],[ناشر]]="هاجر",VLOOKUP(درخواست[[#This Row],[استان]],تخفیف[#All],3,FALSE),VLOOKUP(درخواست[[#This Row],[استان]],تخفیف[#All],4,FALSE))</f>
        <v>0.37</v>
      </c>
      <c r="Q1013">
        <f>درخواست[[#This Row],[پشت جلد]]*(1-درخواست[[#This Row],[تخفیف]])</f>
        <v>756000</v>
      </c>
      <c r="R1013">
        <v>4</v>
      </c>
    </row>
    <row r="1014" spans="1:18" x14ac:dyDescent="0.25">
      <c r="A1014" s="24" t="s">
        <v>1554</v>
      </c>
      <c r="B1014" t="s">
        <v>292</v>
      </c>
      <c r="C1014">
        <v>3080615124</v>
      </c>
      <c r="D1014" s="21" t="str">
        <f>MID(درخواست[[#This Row],[کدمدرسه]],1,1)</f>
        <v>3</v>
      </c>
      <c r="E1014" t="s">
        <v>153</v>
      </c>
      <c r="F1014" t="s">
        <v>153</v>
      </c>
      <c r="G1014" t="s">
        <v>293</v>
      </c>
      <c r="H1014" t="str">
        <f>درخواست[[#This Row],[استان]]&amp;"/"&amp;درخواست[[#This Row],[شهر]]&amp;"/"&amp;درخواست[[#This Row],[مدرسه]]</f>
        <v>تهران/تهران/رفیعه المصطفی</v>
      </c>
      <c r="I1014" t="s">
        <v>294</v>
      </c>
      <c r="J1014">
        <v>9122966567</v>
      </c>
      <c r="K1014">
        <v>2188983732</v>
      </c>
      <c r="L1014" s="24" t="s">
        <v>2143</v>
      </c>
      <c r="M1014" t="s">
        <v>62</v>
      </c>
      <c r="N1014" t="str">
        <f>VLOOKUP(درخواست[[#This Row],[کدکتاب]],کتاب[#All],4,FALSE)</f>
        <v>سایر</v>
      </c>
      <c r="O1014">
        <f>VLOOKUP(درخواست[[#This Row],[کدکتاب]],کتاب[#All],3,FALSE)</f>
        <v>160000</v>
      </c>
      <c r="P1014">
        <f>IF(درخواست[[#This Row],[ناشر]]="هاجر",VLOOKUP(درخواست[[#This Row],[استان]],تخفیف[#All],3,FALSE),VLOOKUP(درخواست[[#This Row],[استان]],تخفیف[#All],4,FALSE))</f>
        <v>0.25</v>
      </c>
      <c r="Q1014">
        <f>درخواست[[#This Row],[پشت جلد]]*(1-درخواست[[#This Row],[تخفیف]])</f>
        <v>120000</v>
      </c>
      <c r="R1014">
        <v>9</v>
      </c>
    </row>
    <row r="1015" spans="1:18" x14ac:dyDescent="0.25">
      <c r="A1015" s="24" t="s">
        <v>1555</v>
      </c>
      <c r="B1015" t="s">
        <v>292</v>
      </c>
      <c r="C1015">
        <v>3080615124</v>
      </c>
      <c r="D1015" s="21" t="str">
        <f>MID(درخواست[[#This Row],[کدمدرسه]],1,1)</f>
        <v>3</v>
      </c>
      <c r="E1015" t="s">
        <v>153</v>
      </c>
      <c r="F1015" t="s">
        <v>153</v>
      </c>
      <c r="G1015" t="s">
        <v>293</v>
      </c>
      <c r="H1015" t="str">
        <f>درخواست[[#This Row],[استان]]&amp;"/"&amp;درخواست[[#This Row],[شهر]]&amp;"/"&amp;درخواست[[#This Row],[مدرسه]]</f>
        <v>تهران/تهران/رفیعه المصطفی</v>
      </c>
      <c r="I1015" t="s">
        <v>294</v>
      </c>
      <c r="J1015">
        <v>9122966567</v>
      </c>
      <c r="K1015">
        <v>2188983732</v>
      </c>
      <c r="L1015" s="24" t="s">
        <v>2144</v>
      </c>
      <c r="M1015" t="s">
        <v>63</v>
      </c>
      <c r="N1015" t="str">
        <f>VLOOKUP(درخواست[[#This Row],[کدکتاب]],کتاب[#All],4,FALSE)</f>
        <v>سایر</v>
      </c>
      <c r="O1015">
        <f>VLOOKUP(درخواست[[#This Row],[کدکتاب]],کتاب[#All],3,FALSE)</f>
        <v>250000</v>
      </c>
      <c r="P1015">
        <f>IF(درخواست[[#This Row],[ناشر]]="هاجر",VLOOKUP(درخواست[[#This Row],[استان]],تخفیف[#All],3,FALSE),VLOOKUP(درخواست[[#This Row],[استان]],تخفیف[#All],4,FALSE))</f>
        <v>0.25</v>
      </c>
      <c r="Q1015">
        <f>درخواست[[#This Row],[پشت جلد]]*(1-درخواست[[#This Row],[تخفیف]])</f>
        <v>187500</v>
      </c>
      <c r="R1015">
        <v>20</v>
      </c>
    </row>
    <row r="1016" spans="1:18" x14ac:dyDescent="0.25">
      <c r="A1016" s="24" t="s">
        <v>1556</v>
      </c>
      <c r="B1016" t="s">
        <v>292</v>
      </c>
      <c r="C1016">
        <v>3080615124</v>
      </c>
      <c r="D1016" s="21" t="str">
        <f>MID(درخواست[[#This Row],[کدمدرسه]],1,1)</f>
        <v>3</v>
      </c>
      <c r="E1016" t="s">
        <v>153</v>
      </c>
      <c r="F1016" t="s">
        <v>153</v>
      </c>
      <c r="G1016" t="s">
        <v>293</v>
      </c>
      <c r="H1016" t="str">
        <f>درخواست[[#This Row],[استان]]&amp;"/"&amp;درخواست[[#This Row],[شهر]]&amp;"/"&amp;درخواست[[#This Row],[مدرسه]]</f>
        <v>تهران/تهران/رفیعه المصطفی</v>
      </c>
      <c r="I1016" t="s">
        <v>294</v>
      </c>
      <c r="J1016">
        <v>9122966567</v>
      </c>
      <c r="K1016">
        <v>2188983732</v>
      </c>
      <c r="L1016" s="24" t="s">
        <v>2154</v>
      </c>
      <c r="M1016" t="s">
        <v>74</v>
      </c>
      <c r="N1016" t="str">
        <f>VLOOKUP(درخواست[[#This Row],[کدکتاب]],کتاب[#All],4,FALSE)</f>
        <v>سایر</v>
      </c>
      <c r="O1016">
        <f>VLOOKUP(درخواست[[#This Row],[کدکتاب]],کتاب[#All],3,FALSE)</f>
        <v>80000</v>
      </c>
      <c r="P1016">
        <f>IF(درخواست[[#This Row],[ناشر]]="هاجر",VLOOKUP(درخواست[[#This Row],[استان]],تخفیف[#All],3,FALSE),VLOOKUP(درخواست[[#This Row],[استان]],تخفیف[#All],4,FALSE))</f>
        <v>0.25</v>
      </c>
      <c r="Q1016">
        <f>درخواست[[#This Row],[پشت جلد]]*(1-درخواست[[#This Row],[تخفیف]])</f>
        <v>60000</v>
      </c>
      <c r="R1016">
        <v>13</v>
      </c>
    </row>
    <row r="1017" spans="1:18" x14ac:dyDescent="0.25">
      <c r="A1017" s="24" t="s">
        <v>1557</v>
      </c>
      <c r="B1017" t="s">
        <v>292</v>
      </c>
      <c r="C1017">
        <v>3080615124</v>
      </c>
      <c r="D1017" s="21" t="str">
        <f>MID(درخواست[[#This Row],[کدمدرسه]],1,1)</f>
        <v>3</v>
      </c>
      <c r="E1017" t="s">
        <v>153</v>
      </c>
      <c r="F1017" t="s">
        <v>153</v>
      </c>
      <c r="G1017" t="s">
        <v>293</v>
      </c>
      <c r="H1017" t="str">
        <f>درخواست[[#This Row],[استان]]&amp;"/"&amp;درخواست[[#This Row],[شهر]]&amp;"/"&amp;درخواست[[#This Row],[مدرسه]]</f>
        <v>تهران/تهران/رفیعه المصطفی</v>
      </c>
      <c r="I1017" t="s">
        <v>294</v>
      </c>
      <c r="J1017">
        <v>9122966567</v>
      </c>
      <c r="K1017">
        <v>2188983732</v>
      </c>
      <c r="L1017" s="24" t="s">
        <v>2156</v>
      </c>
      <c r="M1017" t="s">
        <v>75</v>
      </c>
      <c r="N1017" t="str">
        <f>VLOOKUP(درخواست[[#This Row],[کدکتاب]],کتاب[#All],4,FALSE)</f>
        <v>هاجر</v>
      </c>
      <c r="O1017">
        <f>VLOOKUP(درخواست[[#This Row],[کدکتاب]],کتاب[#All],3,FALSE)</f>
        <v>500000</v>
      </c>
      <c r="P1017">
        <f>IF(درخواست[[#This Row],[ناشر]]="هاجر",VLOOKUP(درخواست[[#This Row],[استان]],تخفیف[#All],3,FALSE),VLOOKUP(درخواست[[#This Row],[استان]],تخفیف[#All],4,FALSE))</f>
        <v>0.37</v>
      </c>
      <c r="Q1017">
        <f>درخواست[[#This Row],[پشت جلد]]*(1-درخواست[[#This Row],[تخفیف]])</f>
        <v>315000</v>
      </c>
      <c r="R1017">
        <v>48</v>
      </c>
    </row>
    <row r="1018" spans="1:18" x14ac:dyDescent="0.25">
      <c r="A1018" s="24" t="s">
        <v>1558</v>
      </c>
      <c r="B1018" t="s">
        <v>292</v>
      </c>
      <c r="C1018">
        <v>3080615124</v>
      </c>
      <c r="D1018" s="21" t="str">
        <f>MID(درخواست[[#This Row],[کدمدرسه]],1,1)</f>
        <v>3</v>
      </c>
      <c r="E1018" t="s">
        <v>153</v>
      </c>
      <c r="F1018" t="s">
        <v>153</v>
      </c>
      <c r="G1018" t="s">
        <v>293</v>
      </c>
      <c r="H1018" t="str">
        <f>درخواست[[#This Row],[استان]]&amp;"/"&amp;درخواست[[#This Row],[شهر]]&amp;"/"&amp;درخواست[[#This Row],[مدرسه]]</f>
        <v>تهران/تهران/رفیعه المصطفی</v>
      </c>
      <c r="I1018" t="s">
        <v>294</v>
      </c>
      <c r="J1018">
        <v>9122966567</v>
      </c>
      <c r="K1018">
        <v>2188983732</v>
      </c>
      <c r="L1018" s="24" t="s">
        <v>2160</v>
      </c>
      <c r="M1018" t="s">
        <v>77</v>
      </c>
      <c r="N1018" t="str">
        <f>VLOOKUP(درخواست[[#This Row],[کدکتاب]],کتاب[#All],4,FALSE)</f>
        <v>سایر</v>
      </c>
      <c r="O1018">
        <f>VLOOKUP(درخواست[[#This Row],[کدکتاب]],کتاب[#All],3,FALSE)</f>
        <v>566000</v>
      </c>
      <c r="P1018">
        <f>IF(درخواست[[#This Row],[ناشر]]="هاجر",VLOOKUP(درخواست[[#This Row],[استان]],تخفیف[#All],3,FALSE),VLOOKUP(درخواست[[#This Row],[استان]],تخفیف[#All],4,FALSE))</f>
        <v>0.25</v>
      </c>
      <c r="Q1018">
        <f>درخواست[[#This Row],[پشت جلد]]*(1-درخواست[[#This Row],[تخفیف]])</f>
        <v>424500</v>
      </c>
      <c r="R1018">
        <v>13</v>
      </c>
    </row>
    <row r="1019" spans="1:18" x14ac:dyDescent="0.25">
      <c r="A1019" s="24" t="s">
        <v>1559</v>
      </c>
      <c r="B1019" t="s">
        <v>292</v>
      </c>
      <c r="C1019">
        <v>3080615124</v>
      </c>
      <c r="D1019" s="21" t="str">
        <f>MID(درخواست[[#This Row],[کدمدرسه]],1,1)</f>
        <v>3</v>
      </c>
      <c r="E1019" t="s">
        <v>153</v>
      </c>
      <c r="F1019" t="s">
        <v>153</v>
      </c>
      <c r="G1019" t="s">
        <v>293</v>
      </c>
      <c r="H1019" t="str">
        <f>درخواست[[#This Row],[استان]]&amp;"/"&amp;درخواست[[#This Row],[شهر]]&amp;"/"&amp;درخواست[[#This Row],[مدرسه]]</f>
        <v>تهران/تهران/رفیعه المصطفی</v>
      </c>
      <c r="I1019" t="s">
        <v>294</v>
      </c>
      <c r="J1019">
        <v>9122966567</v>
      </c>
      <c r="K1019">
        <v>2188983732</v>
      </c>
      <c r="L1019" s="24" t="s">
        <v>2159</v>
      </c>
      <c r="M1019" t="s">
        <v>78</v>
      </c>
      <c r="N1019" t="str">
        <f>VLOOKUP(درخواست[[#This Row],[کدکتاب]],کتاب[#All],4,FALSE)</f>
        <v>هاجر</v>
      </c>
      <c r="O1019">
        <f>VLOOKUP(درخواست[[#This Row],[کدکتاب]],کتاب[#All],3,FALSE)</f>
        <v>490000</v>
      </c>
      <c r="P1019">
        <f>IF(درخواست[[#This Row],[ناشر]]="هاجر",VLOOKUP(درخواست[[#This Row],[استان]],تخفیف[#All],3,FALSE),VLOOKUP(درخواست[[#This Row],[استان]],تخفیف[#All],4,FALSE))</f>
        <v>0.37</v>
      </c>
      <c r="Q1019">
        <f>درخواست[[#This Row],[پشت جلد]]*(1-درخواست[[#This Row],[تخفیف]])</f>
        <v>308700</v>
      </c>
      <c r="R1019">
        <v>25</v>
      </c>
    </row>
    <row r="1020" spans="1:18" x14ac:dyDescent="0.25">
      <c r="A1020" s="24" t="s">
        <v>1560</v>
      </c>
      <c r="B1020" t="s">
        <v>292</v>
      </c>
      <c r="C1020">
        <v>3080615124</v>
      </c>
      <c r="D1020" s="21" t="str">
        <f>MID(درخواست[[#This Row],[کدمدرسه]],1,1)</f>
        <v>3</v>
      </c>
      <c r="E1020" t="s">
        <v>153</v>
      </c>
      <c r="F1020" t="s">
        <v>153</v>
      </c>
      <c r="G1020" t="s">
        <v>293</v>
      </c>
      <c r="H1020" t="str">
        <f>درخواست[[#This Row],[استان]]&amp;"/"&amp;درخواست[[#This Row],[شهر]]&amp;"/"&amp;درخواست[[#This Row],[مدرسه]]</f>
        <v>تهران/تهران/رفیعه المصطفی</v>
      </c>
      <c r="I1020" t="s">
        <v>294</v>
      </c>
      <c r="J1020">
        <v>9122966567</v>
      </c>
      <c r="K1020">
        <v>2188983732</v>
      </c>
      <c r="L1020" s="24" t="s">
        <v>2164</v>
      </c>
      <c r="M1020" t="s">
        <v>80</v>
      </c>
      <c r="N1020" t="str">
        <f>VLOOKUP(درخواست[[#This Row],[کدکتاب]],کتاب[#All],4,FALSE)</f>
        <v>سایر</v>
      </c>
      <c r="O1020">
        <f>VLOOKUP(درخواست[[#This Row],[کدکتاب]],کتاب[#All],3,FALSE)</f>
        <v>980000</v>
      </c>
      <c r="P1020">
        <f>IF(درخواست[[#This Row],[ناشر]]="هاجر",VLOOKUP(درخواست[[#This Row],[استان]],تخفیف[#All],3,FALSE),VLOOKUP(درخواست[[#This Row],[استان]],تخفیف[#All],4,FALSE))</f>
        <v>0.25</v>
      </c>
      <c r="Q1020">
        <f>درخواست[[#This Row],[پشت جلد]]*(1-درخواست[[#This Row],[تخفیف]])</f>
        <v>735000</v>
      </c>
      <c r="R1020">
        <v>7</v>
      </c>
    </row>
    <row r="1021" spans="1:18" x14ac:dyDescent="0.25">
      <c r="A1021" s="24" t="s">
        <v>1561</v>
      </c>
      <c r="B1021" t="s">
        <v>292</v>
      </c>
      <c r="C1021">
        <v>3080615124</v>
      </c>
      <c r="D1021" s="21" t="str">
        <f>MID(درخواست[[#This Row],[کدمدرسه]],1,1)</f>
        <v>3</v>
      </c>
      <c r="E1021" t="s">
        <v>153</v>
      </c>
      <c r="F1021" t="s">
        <v>153</v>
      </c>
      <c r="G1021" t="s">
        <v>293</v>
      </c>
      <c r="H1021" t="str">
        <f>درخواست[[#This Row],[استان]]&amp;"/"&amp;درخواست[[#This Row],[شهر]]&amp;"/"&amp;درخواست[[#This Row],[مدرسه]]</f>
        <v>تهران/تهران/رفیعه المصطفی</v>
      </c>
      <c r="I1021" t="s">
        <v>294</v>
      </c>
      <c r="J1021">
        <v>9122966567</v>
      </c>
      <c r="K1021">
        <v>2188983732</v>
      </c>
      <c r="L1021" s="24" t="s">
        <v>2170</v>
      </c>
      <c r="M1021" t="s">
        <v>87</v>
      </c>
      <c r="N1021" t="str">
        <f>VLOOKUP(درخواست[[#This Row],[کدکتاب]],کتاب[#All],4,FALSE)</f>
        <v>سایر</v>
      </c>
      <c r="O1021">
        <f>VLOOKUP(درخواست[[#This Row],[کدکتاب]],کتاب[#All],3,FALSE)</f>
        <v>550000</v>
      </c>
      <c r="P1021">
        <f>IF(درخواست[[#This Row],[ناشر]]="هاجر",VLOOKUP(درخواست[[#This Row],[استان]],تخفیف[#All],3,FALSE),VLOOKUP(درخواست[[#This Row],[استان]],تخفیف[#All],4,FALSE))</f>
        <v>0.25</v>
      </c>
      <c r="Q1021">
        <f>درخواست[[#This Row],[پشت جلد]]*(1-درخواست[[#This Row],[تخفیف]])</f>
        <v>412500</v>
      </c>
      <c r="R1021">
        <v>12</v>
      </c>
    </row>
    <row r="1022" spans="1:18" x14ac:dyDescent="0.25">
      <c r="A1022" s="24" t="s">
        <v>1562</v>
      </c>
      <c r="B1022" t="s">
        <v>292</v>
      </c>
      <c r="C1022">
        <v>3080615124</v>
      </c>
      <c r="D1022" s="21" t="str">
        <f>MID(درخواست[[#This Row],[کدمدرسه]],1,1)</f>
        <v>3</v>
      </c>
      <c r="E1022" t="s">
        <v>153</v>
      </c>
      <c r="F1022" t="s">
        <v>153</v>
      </c>
      <c r="G1022" t="s">
        <v>293</v>
      </c>
      <c r="H1022" t="str">
        <f>درخواست[[#This Row],[استان]]&amp;"/"&amp;درخواست[[#This Row],[شهر]]&amp;"/"&amp;درخواست[[#This Row],[مدرسه]]</f>
        <v>تهران/تهران/رفیعه المصطفی</v>
      </c>
      <c r="I1022" t="s">
        <v>294</v>
      </c>
      <c r="J1022">
        <v>9122966567</v>
      </c>
      <c r="K1022">
        <v>2188983732</v>
      </c>
      <c r="L1022" s="24" t="s">
        <v>2172</v>
      </c>
      <c r="M1022" t="s">
        <v>89</v>
      </c>
      <c r="N1022" t="str">
        <f>VLOOKUP(درخواست[[#This Row],[کدکتاب]],کتاب[#All],4,FALSE)</f>
        <v>سایر</v>
      </c>
      <c r="O1022">
        <f>VLOOKUP(درخواست[[#This Row],[کدکتاب]],کتاب[#All],3,FALSE)</f>
        <v>37000</v>
      </c>
      <c r="P1022">
        <f>IF(درخواست[[#This Row],[ناشر]]="هاجر",VLOOKUP(درخواست[[#This Row],[استان]],تخفیف[#All],3,FALSE),VLOOKUP(درخواست[[#This Row],[استان]],تخفیف[#All],4,FALSE))</f>
        <v>0.25</v>
      </c>
      <c r="Q1022">
        <f>درخواست[[#This Row],[پشت جلد]]*(1-درخواست[[#This Row],[تخفیف]])</f>
        <v>27750</v>
      </c>
      <c r="R1022">
        <v>12</v>
      </c>
    </row>
    <row r="1023" spans="1:18" x14ac:dyDescent="0.25">
      <c r="A1023" s="24" t="s">
        <v>1563</v>
      </c>
      <c r="B1023" t="s">
        <v>292</v>
      </c>
      <c r="C1023">
        <v>3080615124</v>
      </c>
      <c r="D1023" s="21" t="str">
        <f>MID(درخواست[[#This Row],[کدمدرسه]],1,1)</f>
        <v>3</v>
      </c>
      <c r="E1023" t="s">
        <v>153</v>
      </c>
      <c r="F1023" t="s">
        <v>153</v>
      </c>
      <c r="G1023" t="s">
        <v>293</v>
      </c>
      <c r="H1023" t="str">
        <f>درخواست[[#This Row],[استان]]&amp;"/"&amp;درخواست[[#This Row],[شهر]]&amp;"/"&amp;درخواست[[#This Row],[مدرسه]]</f>
        <v>تهران/تهران/رفیعه المصطفی</v>
      </c>
      <c r="I1023" t="s">
        <v>294</v>
      </c>
      <c r="J1023">
        <v>9122966567</v>
      </c>
      <c r="K1023">
        <v>2188983732</v>
      </c>
      <c r="L1023" s="24" t="s">
        <v>2175</v>
      </c>
      <c r="M1023" t="s">
        <v>93</v>
      </c>
      <c r="N1023" t="str">
        <f>VLOOKUP(درخواست[[#This Row],[کدکتاب]],کتاب[#All],4,FALSE)</f>
        <v>سایر</v>
      </c>
      <c r="O1023">
        <f>VLOOKUP(درخواست[[#This Row],[کدکتاب]],کتاب[#All],3,FALSE)</f>
        <v>330000</v>
      </c>
      <c r="P1023">
        <f>IF(درخواست[[#This Row],[ناشر]]="هاجر",VLOOKUP(درخواست[[#This Row],[استان]],تخفیف[#All],3,FALSE),VLOOKUP(درخواست[[#This Row],[استان]],تخفیف[#All],4,FALSE))</f>
        <v>0.25</v>
      </c>
      <c r="Q1023">
        <f>درخواست[[#This Row],[پشت جلد]]*(1-درخواست[[#This Row],[تخفیف]])</f>
        <v>247500</v>
      </c>
      <c r="R1023">
        <v>1</v>
      </c>
    </row>
    <row r="1024" spans="1:18" x14ac:dyDescent="0.25">
      <c r="A1024" s="24" t="s">
        <v>1564</v>
      </c>
      <c r="B1024" t="s">
        <v>292</v>
      </c>
      <c r="C1024">
        <v>3080615124</v>
      </c>
      <c r="D1024" s="21" t="str">
        <f>MID(درخواست[[#This Row],[کدمدرسه]],1,1)</f>
        <v>3</v>
      </c>
      <c r="E1024" t="s">
        <v>153</v>
      </c>
      <c r="F1024" t="s">
        <v>153</v>
      </c>
      <c r="G1024" t="s">
        <v>293</v>
      </c>
      <c r="H1024" t="str">
        <f>درخواست[[#This Row],[استان]]&amp;"/"&amp;درخواست[[#This Row],[شهر]]&amp;"/"&amp;درخواست[[#This Row],[مدرسه]]</f>
        <v>تهران/تهران/رفیعه المصطفی</v>
      </c>
      <c r="I1024" t="s">
        <v>294</v>
      </c>
      <c r="J1024">
        <v>9122966567</v>
      </c>
      <c r="K1024">
        <v>2188983732</v>
      </c>
      <c r="L1024" s="24" t="s">
        <v>2178</v>
      </c>
      <c r="M1024" t="s">
        <v>96</v>
      </c>
      <c r="N1024" t="str">
        <f>VLOOKUP(درخواست[[#This Row],[کدکتاب]],کتاب[#All],4,FALSE)</f>
        <v>سایر</v>
      </c>
      <c r="O1024">
        <f>VLOOKUP(درخواست[[#This Row],[کدکتاب]],کتاب[#All],3,FALSE)</f>
        <v>44000</v>
      </c>
      <c r="P1024">
        <f>IF(درخواست[[#This Row],[ناشر]]="هاجر",VLOOKUP(درخواست[[#This Row],[استان]],تخفیف[#All],3,FALSE),VLOOKUP(درخواست[[#This Row],[استان]],تخفیف[#All],4,FALSE))</f>
        <v>0.25</v>
      </c>
      <c r="Q1024">
        <f>درخواست[[#This Row],[پشت جلد]]*(1-درخواست[[#This Row],[تخفیف]])</f>
        <v>33000</v>
      </c>
      <c r="R1024">
        <v>14</v>
      </c>
    </row>
    <row r="1025" spans="1:18" x14ac:dyDescent="0.25">
      <c r="A1025" s="24" t="s">
        <v>1565</v>
      </c>
      <c r="B1025" t="s">
        <v>292</v>
      </c>
      <c r="C1025">
        <v>3080615124</v>
      </c>
      <c r="D1025" s="21" t="str">
        <f>MID(درخواست[[#This Row],[کدمدرسه]],1,1)</f>
        <v>3</v>
      </c>
      <c r="E1025" t="s">
        <v>153</v>
      </c>
      <c r="F1025" t="s">
        <v>153</v>
      </c>
      <c r="G1025" t="s">
        <v>293</v>
      </c>
      <c r="H1025" t="str">
        <f>درخواست[[#This Row],[استان]]&amp;"/"&amp;درخواست[[#This Row],[شهر]]&amp;"/"&amp;درخواست[[#This Row],[مدرسه]]</f>
        <v>تهران/تهران/رفیعه المصطفی</v>
      </c>
      <c r="I1025" t="s">
        <v>294</v>
      </c>
      <c r="J1025">
        <v>9122966567</v>
      </c>
      <c r="K1025">
        <v>2188983732</v>
      </c>
      <c r="L1025" s="24" t="s">
        <v>2185</v>
      </c>
      <c r="M1025" t="s">
        <v>103</v>
      </c>
      <c r="N1025" t="str">
        <f>VLOOKUP(درخواست[[#This Row],[کدکتاب]],کتاب[#All],4,FALSE)</f>
        <v>سایر</v>
      </c>
      <c r="O1025">
        <f>VLOOKUP(درخواست[[#This Row],[کدکتاب]],کتاب[#All],3,FALSE)</f>
        <v>90000</v>
      </c>
      <c r="P1025">
        <f>IF(درخواست[[#This Row],[ناشر]]="هاجر",VLOOKUP(درخواست[[#This Row],[استان]],تخفیف[#All],3,FALSE),VLOOKUP(درخواست[[#This Row],[استان]],تخفیف[#All],4,FALSE))</f>
        <v>0.25</v>
      </c>
      <c r="Q1025">
        <f>درخواست[[#This Row],[پشت جلد]]*(1-درخواست[[#This Row],[تخفیف]])</f>
        <v>67500</v>
      </c>
      <c r="R1025">
        <v>8</v>
      </c>
    </row>
    <row r="1026" spans="1:18" x14ac:dyDescent="0.25">
      <c r="A1026" s="24" t="s">
        <v>1566</v>
      </c>
      <c r="B1026" t="s">
        <v>292</v>
      </c>
      <c r="C1026">
        <v>3080615124</v>
      </c>
      <c r="D1026" s="21" t="str">
        <f>MID(درخواست[[#This Row],[کدمدرسه]],1,1)</f>
        <v>3</v>
      </c>
      <c r="E1026" t="s">
        <v>153</v>
      </c>
      <c r="F1026" t="s">
        <v>153</v>
      </c>
      <c r="G1026" t="s">
        <v>293</v>
      </c>
      <c r="H1026" t="str">
        <f>درخواست[[#This Row],[استان]]&amp;"/"&amp;درخواست[[#This Row],[شهر]]&amp;"/"&amp;درخواست[[#This Row],[مدرسه]]</f>
        <v>تهران/تهران/رفیعه المصطفی</v>
      </c>
      <c r="I1026" t="s">
        <v>294</v>
      </c>
      <c r="J1026">
        <v>9122966567</v>
      </c>
      <c r="K1026">
        <v>2188983732</v>
      </c>
      <c r="L1026" s="24" t="s">
        <v>2188</v>
      </c>
      <c r="M1026" t="s">
        <v>106</v>
      </c>
      <c r="N1026" t="str">
        <f>VLOOKUP(درخواست[[#This Row],[کدکتاب]],کتاب[#All],4,FALSE)</f>
        <v>سایر</v>
      </c>
      <c r="O1026">
        <f>VLOOKUP(درخواست[[#This Row],[کدکتاب]],کتاب[#All],3,FALSE)</f>
        <v>140000</v>
      </c>
      <c r="P1026">
        <f>IF(درخواست[[#This Row],[ناشر]]="هاجر",VLOOKUP(درخواست[[#This Row],[استان]],تخفیف[#All],3,FALSE),VLOOKUP(درخواست[[#This Row],[استان]],تخفیف[#All],4,FALSE))</f>
        <v>0.25</v>
      </c>
      <c r="Q1026">
        <f>درخواست[[#This Row],[پشت جلد]]*(1-درخواست[[#This Row],[تخفیف]])</f>
        <v>105000</v>
      </c>
      <c r="R1026">
        <v>6</v>
      </c>
    </row>
    <row r="1027" spans="1:18" x14ac:dyDescent="0.25">
      <c r="A1027" s="24" t="s">
        <v>1567</v>
      </c>
      <c r="B1027" t="s">
        <v>292</v>
      </c>
      <c r="C1027">
        <v>3080615124</v>
      </c>
      <c r="D1027" s="21" t="str">
        <f>MID(درخواست[[#This Row],[کدمدرسه]],1,1)</f>
        <v>3</v>
      </c>
      <c r="E1027" t="s">
        <v>153</v>
      </c>
      <c r="F1027" t="s">
        <v>153</v>
      </c>
      <c r="G1027" t="s">
        <v>293</v>
      </c>
      <c r="H1027" t="str">
        <f>درخواست[[#This Row],[استان]]&amp;"/"&amp;درخواست[[#This Row],[شهر]]&amp;"/"&amp;درخواست[[#This Row],[مدرسه]]</f>
        <v>تهران/تهران/رفیعه المصطفی</v>
      </c>
      <c r="I1027" t="s">
        <v>294</v>
      </c>
      <c r="J1027">
        <v>9122966567</v>
      </c>
      <c r="K1027">
        <v>2188983732</v>
      </c>
      <c r="L1027" s="24" t="s">
        <v>2189</v>
      </c>
      <c r="M1027" t="s">
        <v>107</v>
      </c>
      <c r="N1027" t="str">
        <f>VLOOKUP(درخواست[[#This Row],[کدکتاب]],کتاب[#All],4,FALSE)</f>
        <v>سایر</v>
      </c>
      <c r="O1027">
        <f>VLOOKUP(درخواست[[#This Row],[کدکتاب]],کتاب[#All],3,FALSE)</f>
        <v>510000</v>
      </c>
      <c r="P1027">
        <f>IF(درخواست[[#This Row],[ناشر]]="هاجر",VLOOKUP(درخواست[[#This Row],[استان]],تخفیف[#All],3,FALSE),VLOOKUP(درخواست[[#This Row],[استان]],تخفیف[#All],4,FALSE))</f>
        <v>0.25</v>
      </c>
      <c r="Q1027">
        <f>درخواست[[#This Row],[پشت جلد]]*(1-درخواست[[#This Row],[تخفیف]])</f>
        <v>382500</v>
      </c>
      <c r="R1027">
        <v>20</v>
      </c>
    </row>
    <row r="1028" spans="1:18" x14ac:dyDescent="0.25">
      <c r="A1028" s="24" t="s">
        <v>1568</v>
      </c>
      <c r="B1028" t="s">
        <v>292</v>
      </c>
      <c r="C1028">
        <v>3080615124</v>
      </c>
      <c r="D1028" s="21" t="str">
        <f>MID(درخواست[[#This Row],[کدمدرسه]],1,1)</f>
        <v>3</v>
      </c>
      <c r="E1028" t="s">
        <v>153</v>
      </c>
      <c r="F1028" t="s">
        <v>153</v>
      </c>
      <c r="G1028" t="s">
        <v>293</v>
      </c>
      <c r="H1028" t="str">
        <f>درخواست[[#This Row],[استان]]&amp;"/"&amp;درخواست[[#This Row],[شهر]]&amp;"/"&amp;درخواست[[#This Row],[مدرسه]]</f>
        <v>تهران/تهران/رفیعه المصطفی</v>
      </c>
      <c r="I1028" t="s">
        <v>294</v>
      </c>
      <c r="J1028">
        <v>9122966567</v>
      </c>
      <c r="K1028">
        <v>2188983732</v>
      </c>
      <c r="L1028" s="24" t="s">
        <v>2190</v>
      </c>
      <c r="M1028" t="s">
        <v>108</v>
      </c>
      <c r="N1028" t="str">
        <f>VLOOKUP(درخواست[[#This Row],[کدکتاب]],کتاب[#All],4,FALSE)</f>
        <v>سایر</v>
      </c>
      <c r="O1028">
        <f>VLOOKUP(درخواست[[#This Row],[کدکتاب]],کتاب[#All],3,FALSE)</f>
        <v>300000</v>
      </c>
      <c r="P1028">
        <f>IF(درخواست[[#This Row],[ناشر]]="هاجر",VLOOKUP(درخواست[[#This Row],[استان]],تخفیف[#All],3,FALSE),VLOOKUP(درخواست[[#This Row],[استان]],تخفیف[#All],4,FALSE))</f>
        <v>0.25</v>
      </c>
      <c r="Q1028">
        <f>درخواست[[#This Row],[پشت جلد]]*(1-درخواست[[#This Row],[تخفیف]])</f>
        <v>225000</v>
      </c>
      <c r="R1028">
        <v>7</v>
      </c>
    </row>
    <row r="1029" spans="1:18" x14ac:dyDescent="0.25">
      <c r="A1029" s="24" t="s">
        <v>1569</v>
      </c>
      <c r="B1029" t="s">
        <v>292</v>
      </c>
      <c r="C1029">
        <v>3080615124</v>
      </c>
      <c r="D1029" s="21" t="str">
        <f>MID(درخواست[[#This Row],[کدمدرسه]],1,1)</f>
        <v>3</v>
      </c>
      <c r="E1029" t="s">
        <v>153</v>
      </c>
      <c r="F1029" t="s">
        <v>153</v>
      </c>
      <c r="G1029" t="s">
        <v>293</v>
      </c>
      <c r="H1029" t="str">
        <f>درخواست[[#This Row],[استان]]&amp;"/"&amp;درخواست[[#This Row],[شهر]]&amp;"/"&amp;درخواست[[#This Row],[مدرسه]]</f>
        <v>تهران/تهران/رفیعه المصطفی</v>
      </c>
      <c r="I1029" t="s">
        <v>294</v>
      </c>
      <c r="J1029">
        <v>9122966567</v>
      </c>
      <c r="K1029">
        <v>2188983732</v>
      </c>
      <c r="L1029" s="24" t="s">
        <v>2192</v>
      </c>
      <c r="M1029" t="s">
        <v>110</v>
      </c>
      <c r="N1029" t="str">
        <f>VLOOKUP(درخواست[[#This Row],[کدکتاب]],کتاب[#All],4,FALSE)</f>
        <v>سایر</v>
      </c>
      <c r="O1029">
        <f>VLOOKUP(درخواست[[#This Row],[کدکتاب]],کتاب[#All],3,FALSE)</f>
        <v>58000</v>
      </c>
      <c r="P1029">
        <f>IF(درخواست[[#This Row],[ناشر]]="هاجر",VLOOKUP(درخواست[[#This Row],[استان]],تخفیف[#All],3,FALSE),VLOOKUP(درخواست[[#This Row],[استان]],تخفیف[#All],4,FALSE))</f>
        <v>0.25</v>
      </c>
      <c r="Q1029">
        <f>درخواست[[#This Row],[پشت جلد]]*(1-درخواست[[#This Row],[تخفیف]])</f>
        <v>43500</v>
      </c>
      <c r="R1029">
        <v>13</v>
      </c>
    </row>
    <row r="1030" spans="1:18" x14ac:dyDescent="0.25">
      <c r="A1030" s="24" t="s">
        <v>1570</v>
      </c>
      <c r="B1030" t="s">
        <v>292</v>
      </c>
      <c r="C1030">
        <v>3080615124</v>
      </c>
      <c r="D1030" s="21" t="str">
        <f>MID(درخواست[[#This Row],[کدمدرسه]],1,1)</f>
        <v>3</v>
      </c>
      <c r="E1030" t="s">
        <v>153</v>
      </c>
      <c r="F1030" t="s">
        <v>153</v>
      </c>
      <c r="G1030" t="s">
        <v>293</v>
      </c>
      <c r="H1030" t="str">
        <f>درخواست[[#This Row],[استان]]&amp;"/"&amp;درخواست[[#This Row],[شهر]]&amp;"/"&amp;درخواست[[#This Row],[مدرسه]]</f>
        <v>تهران/تهران/رفیعه المصطفی</v>
      </c>
      <c r="I1030" t="s">
        <v>294</v>
      </c>
      <c r="J1030">
        <v>9122966567</v>
      </c>
      <c r="K1030">
        <v>2188983732</v>
      </c>
      <c r="L1030" s="24" t="s">
        <v>2110</v>
      </c>
      <c r="M1030" t="s">
        <v>112</v>
      </c>
      <c r="N1030" t="str">
        <f>VLOOKUP(درخواست[[#This Row],[کدکتاب]],کتاب[#All],4,FALSE)</f>
        <v>سایر</v>
      </c>
      <c r="O1030">
        <f>VLOOKUP(درخواست[[#This Row],[کدکتاب]],کتاب[#All],3,FALSE)</f>
        <v>600000</v>
      </c>
      <c r="P1030">
        <f>IF(درخواست[[#This Row],[ناشر]]="هاجر",VLOOKUP(درخواست[[#This Row],[استان]],تخفیف[#All],3,FALSE),VLOOKUP(درخواست[[#This Row],[استان]],تخفیف[#All],4,FALSE))</f>
        <v>0.25</v>
      </c>
      <c r="Q1030">
        <f>درخواست[[#This Row],[پشت جلد]]*(1-درخواست[[#This Row],[تخفیف]])</f>
        <v>450000</v>
      </c>
      <c r="R1030">
        <v>6</v>
      </c>
    </row>
    <row r="1031" spans="1:18" x14ac:dyDescent="0.25">
      <c r="A1031" s="24" t="s">
        <v>1571</v>
      </c>
      <c r="B1031" t="s">
        <v>292</v>
      </c>
      <c r="C1031">
        <v>3080615124</v>
      </c>
      <c r="D1031" s="21" t="str">
        <f>MID(درخواست[[#This Row],[کدمدرسه]],1,1)</f>
        <v>3</v>
      </c>
      <c r="E1031" t="s">
        <v>153</v>
      </c>
      <c r="F1031" t="s">
        <v>153</v>
      </c>
      <c r="G1031" t="s">
        <v>293</v>
      </c>
      <c r="H1031" t="str">
        <f>درخواست[[#This Row],[استان]]&amp;"/"&amp;درخواست[[#This Row],[شهر]]&amp;"/"&amp;درخواست[[#This Row],[مدرسه]]</f>
        <v>تهران/تهران/رفیعه المصطفی</v>
      </c>
      <c r="I1031" t="s">
        <v>294</v>
      </c>
      <c r="J1031">
        <v>9122966567</v>
      </c>
      <c r="K1031">
        <v>2188983732</v>
      </c>
      <c r="L1031" s="24" t="s">
        <v>2194</v>
      </c>
      <c r="M1031" t="s">
        <v>114</v>
      </c>
      <c r="N1031" t="str">
        <f>VLOOKUP(درخواست[[#This Row],[کدکتاب]],کتاب[#All],4,FALSE)</f>
        <v>هاجر</v>
      </c>
      <c r="O1031">
        <f>VLOOKUP(درخواست[[#This Row],[کدکتاب]],کتاب[#All],3,FALSE)</f>
        <v>270000</v>
      </c>
      <c r="P1031">
        <f>IF(درخواست[[#This Row],[ناشر]]="هاجر",VLOOKUP(درخواست[[#This Row],[استان]],تخفیف[#All],3,FALSE),VLOOKUP(درخواست[[#This Row],[استان]],تخفیف[#All],4,FALSE))</f>
        <v>0.37</v>
      </c>
      <c r="Q1031">
        <f>درخواست[[#This Row],[پشت جلد]]*(1-درخواست[[#This Row],[تخفیف]])</f>
        <v>170100</v>
      </c>
      <c r="R1031">
        <v>43</v>
      </c>
    </row>
    <row r="1032" spans="1:18" x14ac:dyDescent="0.25">
      <c r="A1032" s="24" t="s">
        <v>1572</v>
      </c>
      <c r="B1032" t="s">
        <v>292</v>
      </c>
      <c r="C1032">
        <v>3080615124</v>
      </c>
      <c r="D1032" s="21" t="str">
        <f>MID(درخواست[[#This Row],[کدمدرسه]],1,1)</f>
        <v>3</v>
      </c>
      <c r="E1032" t="s">
        <v>153</v>
      </c>
      <c r="F1032" t="s">
        <v>153</v>
      </c>
      <c r="G1032" t="s">
        <v>293</v>
      </c>
      <c r="H1032" t="str">
        <f>درخواست[[#This Row],[استان]]&amp;"/"&amp;درخواست[[#This Row],[شهر]]&amp;"/"&amp;درخواست[[#This Row],[مدرسه]]</f>
        <v>تهران/تهران/رفیعه المصطفی</v>
      </c>
      <c r="I1032" t="s">
        <v>294</v>
      </c>
      <c r="J1032">
        <v>9122966567</v>
      </c>
      <c r="K1032">
        <v>2188983732</v>
      </c>
      <c r="L1032" s="24" t="s">
        <v>2195</v>
      </c>
      <c r="M1032" t="s">
        <v>115</v>
      </c>
      <c r="N1032" t="str">
        <f>VLOOKUP(درخواست[[#This Row],[کدکتاب]],کتاب[#All],4,FALSE)</f>
        <v>سایر</v>
      </c>
      <c r="O1032">
        <f>VLOOKUP(درخواست[[#This Row],[کدکتاب]],کتاب[#All],3,FALSE)</f>
        <v>140000</v>
      </c>
      <c r="P1032">
        <f>IF(درخواست[[#This Row],[ناشر]]="هاجر",VLOOKUP(درخواست[[#This Row],[استان]],تخفیف[#All],3,FALSE),VLOOKUP(درخواست[[#This Row],[استان]],تخفیف[#All],4,FALSE))</f>
        <v>0.25</v>
      </c>
      <c r="Q1032">
        <f>درخواست[[#This Row],[پشت جلد]]*(1-درخواست[[#This Row],[تخفیف]])</f>
        <v>105000</v>
      </c>
      <c r="R1032">
        <v>10</v>
      </c>
    </row>
    <row r="1033" spans="1:18" x14ac:dyDescent="0.25">
      <c r="A1033" s="24" t="s">
        <v>1573</v>
      </c>
      <c r="B1033" t="s">
        <v>292</v>
      </c>
      <c r="C1033">
        <v>3080615124</v>
      </c>
      <c r="D1033" s="21" t="str">
        <f>MID(درخواست[[#This Row],[کدمدرسه]],1,1)</f>
        <v>3</v>
      </c>
      <c r="E1033" t="s">
        <v>153</v>
      </c>
      <c r="F1033" t="s">
        <v>153</v>
      </c>
      <c r="G1033" t="s">
        <v>293</v>
      </c>
      <c r="H1033" t="str">
        <f>درخواست[[#This Row],[استان]]&amp;"/"&amp;درخواست[[#This Row],[شهر]]&amp;"/"&amp;درخواست[[#This Row],[مدرسه]]</f>
        <v>تهران/تهران/رفیعه المصطفی</v>
      </c>
      <c r="I1033" t="s">
        <v>294</v>
      </c>
      <c r="J1033">
        <v>9122966567</v>
      </c>
      <c r="K1033">
        <v>2188983732</v>
      </c>
      <c r="L1033" s="24" t="s">
        <v>2205</v>
      </c>
      <c r="M1033" t="s">
        <v>125</v>
      </c>
      <c r="N1033" t="str">
        <f>VLOOKUP(درخواست[[#This Row],[کدکتاب]],کتاب[#All],4,FALSE)</f>
        <v>سایر</v>
      </c>
      <c r="O1033">
        <f>VLOOKUP(درخواست[[#This Row],[کدکتاب]],کتاب[#All],3,FALSE)</f>
        <v>600000</v>
      </c>
      <c r="P1033">
        <f>IF(درخواست[[#This Row],[ناشر]]="هاجر",VLOOKUP(درخواست[[#This Row],[استان]],تخفیف[#All],3,FALSE),VLOOKUP(درخواست[[#This Row],[استان]],تخفیف[#All],4,FALSE))</f>
        <v>0.25</v>
      </c>
      <c r="Q1033">
        <f>درخواست[[#This Row],[پشت جلد]]*(1-درخواست[[#This Row],[تخفیف]])</f>
        <v>450000</v>
      </c>
      <c r="R1033">
        <v>20</v>
      </c>
    </row>
    <row r="1034" spans="1:18" x14ac:dyDescent="0.25">
      <c r="A1034" s="24" t="s">
        <v>1574</v>
      </c>
      <c r="B1034" t="s">
        <v>292</v>
      </c>
      <c r="C1034">
        <v>3080615124</v>
      </c>
      <c r="D1034" s="21" t="str">
        <f>MID(درخواست[[#This Row],[کدمدرسه]],1,1)</f>
        <v>3</v>
      </c>
      <c r="E1034" t="s">
        <v>153</v>
      </c>
      <c r="F1034" t="s">
        <v>153</v>
      </c>
      <c r="G1034" t="s">
        <v>293</v>
      </c>
      <c r="H1034" t="str">
        <f>درخواست[[#This Row],[استان]]&amp;"/"&amp;درخواست[[#This Row],[شهر]]&amp;"/"&amp;درخواست[[#This Row],[مدرسه]]</f>
        <v>تهران/تهران/رفیعه المصطفی</v>
      </c>
      <c r="I1034" t="s">
        <v>294</v>
      </c>
      <c r="J1034">
        <v>9122966567</v>
      </c>
      <c r="K1034">
        <v>2188983732</v>
      </c>
      <c r="L1034" s="24" t="s">
        <v>2207</v>
      </c>
      <c r="M1034" t="s">
        <v>127</v>
      </c>
      <c r="N1034" t="str">
        <f>VLOOKUP(درخواست[[#This Row],[کدکتاب]],کتاب[#All],4,FALSE)</f>
        <v>سایر</v>
      </c>
      <c r="O1034">
        <f>VLOOKUP(درخواست[[#This Row],[کدکتاب]],کتاب[#All],3,FALSE)</f>
        <v>270000</v>
      </c>
      <c r="P1034">
        <f>IF(درخواست[[#This Row],[ناشر]]="هاجر",VLOOKUP(درخواست[[#This Row],[استان]],تخفیف[#All],3,FALSE),VLOOKUP(درخواست[[#This Row],[استان]],تخفیف[#All],4,FALSE))</f>
        <v>0.25</v>
      </c>
      <c r="Q1034">
        <f>درخواست[[#This Row],[پشت جلد]]*(1-درخواست[[#This Row],[تخفیف]])</f>
        <v>202500</v>
      </c>
      <c r="R1034">
        <v>7</v>
      </c>
    </row>
    <row r="1035" spans="1:18" x14ac:dyDescent="0.25">
      <c r="A1035" s="24" t="s">
        <v>1575</v>
      </c>
      <c r="B1035" t="s">
        <v>292</v>
      </c>
      <c r="C1035">
        <v>3080615124</v>
      </c>
      <c r="D1035" s="21" t="str">
        <f>MID(درخواست[[#This Row],[کدمدرسه]],1,1)</f>
        <v>3</v>
      </c>
      <c r="E1035" t="s">
        <v>153</v>
      </c>
      <c r="F1035" t="s">
        <v>153</v>
      </c>
      <c r="G1035" t="s">
        <v>293</v>
      </c>
      <c r="H1035" t="str">
        <f>درخواست[[#This Row],[استان]]&amp;"/"&amp;درخواست[[#This Row],[شهر]]&amp;"/"&amp;درخواست[[#This Row],[مدرسه]]</f>
        <v>تهران/تهران/رفیعه المصطفی</v>
      </c>
      <c r="I1035" t="s">
        <v>294</v>
      </c>
      <c r="J1035">
        <v>9122966567</v>
      </c>
      <c r="K1035">
        <v>2188983732</v>
      </c>
      <c r="L1035" s="24" t="s">
        <v>2208</v>
      </c>
      <c r="M1035" t="s">
        <v>128</v>
      </c>
      <c r="N1035" t="str">
        <f>VLOOKUP(درخواست[[#This Row],[کدکتاب]],کتاب[#All],4,FALSE)</f>
        <v>سایر</v>
      </c>
      <c r="O1035">
        <f>VLOOKUP(درخواست[[#This Row],[کدکتاب]],کتاب[#All],3,FALSE)</f>
        <v>250000</v>
      </c>
      <c r="P1035">
        <f>IF(درخواست[[#This Row],[ناشر]]="هاجر",VLOOKUP(درخواست[[#This Row],[استان]],تخفیف[#All],3,FALSE),VLOOKUP(درخواست[[#This Row],[استان]],تخفیف[#All],4,FALSE))</f>
        <v>0.25</v>
      </c>
      <c r="Q1035">
        <f>درخواست[[#This Row],[پشت جلد]]*(1-درخواست[[#This Row],[تخفیف]])</f>
        <v>187500</v>
      </c>
      <c r="R1035">
        <v>7</v>
      </c>
    </row>
    <row r="1036" spans="1:18" x14ac:dyDescent="0.25">
      <c r="A1036" s="24" t="s">
        <v>1576</v>
      </c>
      <c r="B1036" t="s">
        <v>295</v>
      </c>
      <c r="C1036">
        <v>3101403119</v>
      </c>
      <c r="D1036" s="21" t="str">
        <f>MID(درخواست[[#This Row],[کدمدرسه]],1,1)</f>
        <v>3</v>
      </c>
      <c r="E1036" t="s">
        <v>203</v>
      </c>
      <c r="F1036" t="s">
        <v>296</v>
      </c>
      <c r="G1036" t="s">
        <v>146</v>
      </c>
      <c r="H1036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36" t="s">
        <v>297</v>
      </c>
      <c r="J1036">
        <v>9163444195</v>
      </c>
      <c r="K1036">
        <v>42425290</v>
      </c>
      <c r="L1036" s="24" t="s">
        <v>2103</v>
      </c>
      <c r="M1036" t="s">
        <v>20</v>
      </c>
      <c r="N1036" t="str">
        <f>VLOOKUP(درخواست[[#This Row],[کدکتاب]],کتاب[#All],4,FALSE)</f>
        <v>سایر</v>
      </c>
      <c r="O1036">
        <f>VLOOKUP(درخواست[[#This Row],[کدکتاب]],کتاب[#All],3,FALSE)</f>
        <v>550000</v>
      </c>
      <c r="P1036">
        <f>IF(درخواست[[#This Row],[ناشر]]="هاجر",VLOOKUP(درخواست[[#This Row],[استان]],تخفیف[#All],3,FALSE),VLOOKUP(درخواست[[#This Row],[استان]],تخفیف[#All],4,FALSE))</f>
        <v>0.3</v>
      </c>
      <c r="Q1036">
        <f>درخواست[[#This Row],[پشت جلد]]*(1-درخواست[[#This Row],[تخفیف]])</f>
        <v>385000</v>
      </c>
      <c r="R1036">
        <v>12</v>
      </c>
    </row>
    <row r="1037" spans="1:18" x14ac:dyDescent="0.25">
      <c r="A1037" s="24" t="s">
        <v>1577</v>
      </c>
      <c r="B1037" t="s">
        <v>295</v>
      </c>
      <c r="C1037">
        <v>3101403119</v>
      </c>
      <c r="D1037" s="21" t="str">
        <f>MID(درخواست[[#This Row],[کدمدرسه]],1,1)</f>
        <v>3</v>
      </c>
      <c r="E1037" t="s">
        <v>203</v>
      </c>
      <c r="F1037" t="s">
        <v>296</v>
      </c>
      <c r="G1037" t="s">
        <v>146</v>
      </c>
      <c r="H1037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37" t="s">
        <v>297</v>
      </c>
      <c r="J1037">
        <v>9163444195</v>
      </c>
      <c r="K1037">
        <v>42425290</v>
      </c>
      <c r="L1037" s="24" t="s">
        <v>2104</v>
      </c>
      <c r="M1037" t="s">
        <v>21</v>
      </c>
      <c r="N1037" t="str">
        <f>VLOOKUP(درخواست[[#This Row],[کدکتاب]],کتاب[#All],4,FALSE)</f>
        <v>سایر</v>
      </c>
      <c r="O1037">
        <f>VLOOKUP(درخواست[[#This Row],[کدکتاب]],کتاب[#All],3,FALSE)</f>
        <v>900000</v>
      </c>
      <c r="P1037">
        <f>IF(درخواست[[#This Row],[ناشر]]="هاجر",VLOOKUP(درخواست[[#This Row],[استان]],تخفیف[#All],3,FALSE),VLOOKUP(درخواست[[#This Row],[استان]],تخفیف[#All],4,FALSE))</f>
        <v>0.3</v>
      </c>
      <c r="Q1037">
        <f>درخواست[[#This Row],[پشت جلد]]*(1-درخواست[[#This Row],[تخفیف]])</f>
        <v>630000</v>
      </c>
      <c r="R1037">
        <v>6</v>
      </c>
    </row>
    <row r="1038" spans="1:18" x14ac:dyDescent="0.25">
      <c r="A1038" s="24" t="s">
        <v>1578</v>
      </c>
      <c r="B1038" t="s">
        <v>295</v>
      </c>
      <c r="C1038">
        <v>3101403119</v>
      </c>
      <c r="D1038" s="21" t="str">
        <f>MID(درخواست[[#This Row],[کدمدرسه]],1,1)</f>
        <v>3</v>
      </c>
      <c r="E1038" t="s">
        <v>203</v>
      </c>
      <c r="F1038" t="s">
        <v>296</v>
      </c>
      <c r="G1038" t="s">
        <v>146</v>
      </c>
      <c r="H1038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38" t="s">
        <v>297</v>
      </c>
      <c r="J1038">
        <v>9163444195</v>
      </c>
      <c r="K1038">
        <v>42425290</v>
      </c>
      <c r="L1038" s="24" t="s">
        <v>2105</v>
      </c>
      <c r="M1038" t="s">
        <v>22</v>
      </c>
      <c r="N1038" t="str">
        <f>VLOOKUP(درخواست[[#This Row],[کدکتاب]],کتاب[#All],4,FALSE)</f>
        <v>سایر</v>
      </c>
      <c r="O1038">
        <f>VLOOKUP(درخواست[[#This Row],[کدکتاب]],کتاب[#All],3,FALSE)</f>
        <v>400000</v>
      </c>
      <c r="P1038">
        <f>IF(درخواست[[#This Row],[ناشر]]="هاجر",VLOOKUP(درخواست[[#This Row],[استان]],تخفیف[#All],3,FALSE),VLOOKUP(درخواست[[#This Row],[استان]],تخفیف[#All],4,FALSE))</f>
        <v>0.3</v>
      </c>
      <c r="Q1038">
        <f>درخواست[[#This Row],[پشت جلد]]*(1-درخواست[[#This Row],[تخفیف]])</f>
        <v>280000</v>
      </c>
      <c r="R1038">
        <v>12</v>
      </c>
    </row>
    <row r="1039" spans="1:18" x14ac:dyDescent="0.25">
      <c r="A1039" s="24" t="s">
        <v>1579</v>
      </c>
      <c r="B1039" t="s">
        <v>295</v>
      </c>
      <c r="C1039">
        <v>3101403119</v>
      </c>
      <c r="D1039" s="21" t="str">
        <f>MID(درخواست[[#This Row],[کدمدرسه]],1,1)</f>
        <v>3</v>
      </c>
      <c r="E1039" t="s">
        <v>203</v>
      </c>
      <c r="F1039" t="s">
        <v>296</v>
      </c>
      <c r="G1039" t="s">
        <v>146</v>
      </c>
      <c r="H1039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39" t="s">
        <v>297</v>
      </c>
      <c r="J1039">
        <v>9163444195</v>
      </c>
      <c r="K1039">
        <v>42425290</v>
      </c>
      <c r="L1039" s="24" t="s">
        <v>2108</v>
      </c>
      <c r="M1039" t="s">
        <v>25</v>
      </c>
      <c r="N1039" t="str">
        <f>VLOOKUP(درخواست[[#This Row],[کدکتاب]],کتاب[#All],4,FALSE)</f>
        <v>سایر</v>
      </c>
      <c r="O1039">
        <f>VLOOKUP(درخواست[[#This Row],[کدکتاب]],کتاب[#All],3,FALSE)</f>
        <v>1400000</v>
      </c>
      <c r="P1039">
        <f>IF(درخواست[[#This Row],[ناشر]]="هاجر",VLOOKUP(درخواست[[#This Row],[استان]],تخفیف[#All],3,FALSE),VLOOKUP(درخواست[[#This Row],[استان]],تخفیف[#All],4,FALSE))</f>
        <v>0.3</v>
      </c>
      <c r="Q1039">
        <f>درخواست[[#This Row],[پشت جلد]]*(1-درخواست[[#This Row],[تخفیف]])</f>
        <v>979999.99999999988</v>
      </c>
      <c r="R1039">
        <v>12</v>
      </c>
    </row>
    <row r="1040" spans="1:18" x14ac:dyDescent="0.25">
      <c r="A1040" s="24" t="s">
        <v>1580</v>
      </c>
      <c r="B1040" t="s">
        <v>295</v>
      </c>
      <c r="C1040">
        <v>3101403119</v>
      </c>
      <c r="D1040" s="21" t="str">
        <f>MID(درخواست[[#This Row],[کدمدرسه]],1,1)</f>
        <v>3</v>
      </c>
      <c r="E1040" t="s">
        <v>203</v>
      </c>
      <c r="F1040" t="s">
        <v>296</v>
      </c>
      <c r="G1040" t="s">
        <v>146</v>
      </c>
      <c r="H1040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40" t="s">
        <v>297</v>
      </c>
      <c r="J1040">
        <v>9163444195</v>
      </c>
      <c r="K1040">
        <v>42425290</v>
      </c>
      <c r="L1040" s="24" t="s">
        <v>2132</v>
      </c>
      <c r="M1040" t="s">
        <v>46</v>
      </c>
      <c r="N1040" t="str">
        <f>VLOOKUP(درخواست[[#This Row],[کدکتاب]],کتاب[#All],4,FALSE)</f>
        <v>سایر</v>
      </c>
      <c r="O1040">
        <f>VLOOKUP(درخواست[[#This Row],[کدکتاب]],کتاب[#All],3,FALSE)</f>
        <v>400000</v>
      </c>
      <c r="P1040">
        <f>IF(درخواست[[#This Row],[ناشر]]="هاجر",VLOOKUP(درخواست[[#This Row],[استان]],تخفیف[#All],3,FALSE),VLOOKUP(درخواست[[#This Row],[استان]],تخفیف[#All],4,FALSE))</f>
        <v>0.3</v>
      </c>
      <c r="Q1040">
        <f>درخواست[[#This Row],[پشت جلد]]*(1-درخواست[[#This Row],[تخفیف]])</f>
        <v>280000</v>
      </c>
      <c r="R1040">
        <v>12</v>
      </c>
    </row>
    <row r="1041" spans="1:18" x14ac:dyDescent="0.25">
      <c r="A1041" s="24" t="s">
        <v>1581</v>
      </c>
      <c r="B1041" t="s">
        <v>295</v>
      </c>
      <c r="C1041">
        <v>3101403119</v>
      </c>
      <c r="D1041" s="21" t="str">
        <f>MID(درخواست[[#This Row],[کدمدرسه]],1,1)</f>
        <v>3</v>
      </c>
      <c r="E1041" t="s">
        <v>203</v>
      </c>
      <c r="F1041" t="s">
        <v>296</v>
      </c>
      <c r="G1041" t="s">
        <v>146</v>
      </c>
      <c r="H1041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41" t="s">
        <v>297</v>
      </c>
      <c r="J1041">
        <v>9163444195</v>
      </c>
      <c r="K1041">
        <v>42425290</v>
      </c>
      <c r="L1041" s="24" t="s">
        <v>2134</v>
      </c>
      <c r="M1041" t="s">
        <v>53</v>
      </c>
      <c r="N1041" t="str">
        <f>VLOOKUP(درخواست[[#This Row],[کدکتاب]],کتاب[#All],4,FALSE)</f>
        <v>سایر</v>
      </c>
      <c r="O1041">
        <f>VLOOKUP(درخواست[[#This Row],[کدکتاب]],کتاب[#All],3,FALSE)</f>
        <v>233000</v>
      </c>
      <c r="P1041">
        <f>IF(درخواست[[#This Row],[ناشر]]="هاجر",VLOOKUP(درخواست[[#This Row],[استان]],تخفیف[#All],3,FALSE),VLOOKUP(درخواست[[#This Row],[استان]],تخفیف[#All],4,FALSE))</f>
        <v>0.3</v>
      </c>
      <c r="Q1041">
        <f>درخواست[[#This Row],[پشت جلد]]*(1-درخواست[[#This Row],[تخفیف]])</f>
        <v>163100</v>
      </c>
      <c r="R1041">
        <v>7</v>
      </c>
    </row>
    <row r="1042" spans="1:18" x14ac:dyDescent="0.25">
      <c r="A1042" s="24" t="s">
        <v>1582</v>
      </c>
      <c r="B1042" t="s">
        <v>295</v>
      </c>
      <c r="C1042">
        <v>3101403119</v>
      </c>
      <c r="D1042" s="21" t="str">
        <f>MID(درخواست[[#This Row],[کدمدرسه]],1,1)</f>
        <v>3</v>
      </c>
      <c r="E1042" t="s">
        <v>203</v>
      </c>
      <c r="F1042" t="s">
        <v>296</v>
      </c>
      <c r="G1042" t="s">
        <v>146</v>
      </c>
      <c r="H1042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42" t="s">
        <v>297</v>
      </c>
      <c r="J1042">
        <v>9163444195</v>
      </c>
      <c r="K1042">
        <v>42425290</v>
      </c>
      <c r="L1042" s="24" t="s">
        <v>2135</v>
      </c>
      <c r="M1042" t="s">
        <v>54</v>
      </c>
      <c r="N1042" t="str">
        <f>VLOOKUP(درخواست[[#This Row],[کدکتاب]],کتاب[#All],4,FALSE)</f>
        <v>سایر</v>
      </c>
      <c r="O1042">
        <f>VLOOKUP(درخواست[[#This Row],[کدکتاب]],کتاب[#All],3,FALSE)</f>
        <v>600000</v>
      </c>
      <c r="P1042">
        <f>IF(درخواست[[#This Row],[ناشر]]="هاجر",VLOOKUP(درخواست[[#This Row],[استان]],تخفیف[#All],3,FALSE),VLOOKUP(درخواست[[#This Row],[استان]],تخفیف[#All],4,FALSE))</f>
        <v>0.3</v>
      </c>
      <c r="Q1042">
        <f>درخواست[[#This Row],[پشت جلد]]*(1-درخواست[[#This Row],[تخفیف]])</f>
        <v>420000</v>
      </c>
      <c r="R1042">
        <v>7</v>
      </c>
    </row>
    <row r="1043" spans="1:18" x14ac:dyDescent="0.25">
      <c r="A1043" s="24" t="s">
        <v>1583</v>
      </c>
      <c r="B1043" t="s">
        <v>295</v>
      </c>
      <c r="C1043">
        <v>3101403119</v>
      </c>
      <c r="D1043" s="21" t="str">
        <f>MID(درخواست[[#This Row],[کدمدرسه]],1,1)</f>
        <v>3</v>
      </c>
      <c r="E1043" t="s">
        <v>203</v>
      </c>
      <c r="F1043" t="s">
        <v>296</v>
      </c>
      <c r="G1043" t="s">
        <v>146</v>
      </c>
      <c r="H1043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43" t="s">
        <v>297</v>
      </c>
      <c r="J1043">
        <v>9163444195</v>
      </c>
      <c r="K1043">
        <v>42425290</v>
      </c>
      <c r="L1043" s="24" t="s">
        <v>2153</v>
      </c>
      <c r="M1043" t="s">
        <v>69</v>
      </c>
      <c r="N1043" t="str">
        <f>VLOOKUP(درخواست[[#This Row],[کدکتاب]],کتاب[#All],4,FALSE)</f>
        <v>سایر</v>
      </c>
      <c r="O1043">
        <f>VLOOKUP(درخواست[[#This Row],[کدکتاب]],کتاب[#All],3,FALSE)</f>
        <v>390000</v>
      </c>
      <c r="P1043">
        <f>IF(درخواست[[#This Row],[ناشر]]="هاجر",VLOOKUP(درخواست[[#This Row],[استان]],تخفیف[#All],3,FALSE),VLOOKUP(درخواست[[#This Row],[استان]],تخفیف[#All],4,FALSE))</f>
        <v>0.3</v>
      </c>
      <c r="Q1043">
        <f>درخواست[[#This Row],[پشت جلد]]*(1-درخواست[[#This Row],[تخفیف]])</f>
        <v>273000</v>
      </c>
      <c r="R1043">
        <v>12</v>
      </c>
    </row>
    <row r="1044" spans="1:18" x14ac:dyDescent="0.25">
      <c r="A1044" s="24" t="s">
        <v>1584</v>
      </c>
      <c r="B1044" t="s">
        <v>295</v>
      </c>
      <c r="C1044">
        <v>3101403119</v>
      </c>
      <c r="D1044" s="21" t="str">
        <f>MID(درخواست[[#This Row],[کدمدرسه]],1,1)</f>
        <v>3</v>
      </c>
      <c r="E1044" t="s">
        <v>203</v>
      </c>
      <c r="F1044" t="s">
        <v>296</v>
      </c>
      <c r="G1044" t="s">
        <v>146</v>
      </c>
      <c r="H1044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44" t="s">
        <v>297</v>
      </c>
      <c r="J1044">
        <v>9163444195</v>
      </c>
      <c r="K1044">
        <v>42425290</v>
      </c>
      <c r="L1044" s="24" t="s">
        <v>2149</v>
      </c>
      <c r="M1044" t="s">
        <v>70</v>
      </c>
      <c r="N1044" t="str">
        <f>VLOOKUP(درخواست[[#This Row],[کدکتاب]],کتاب[#All],4,FALSE)</f>
        <v>سایر</v>
      </c>
      <c r="O1044">
        <f>VLOOKUP(درخواست[[#This Row],[کدکتاب]],کتاب[#All],3,FALSE)</f>
        <v>340000</v>
      </c>
      <c r="P1044">
        <f>IF(درخواست[[#This Row],[ناشر]]="هاجر",VLOOKUP(درخواست[[#This Row],[استان]],تخفیف[#All],3,FALSE),VLOOKUP(درخواست[[#This Row],[استان]],تخفیف[#All],4,FALSE))</f>
        <v>0.3</v>
      </c>
      <c r="Q1044">
        <f>درخواست[[#This Row],[پشت جلد]]*(1-درخواست[[#This Row],[تخفیف]])</f>
        <v>237999.99999999997</v>
      </c>
      <c r="R1044">
        <v>5</v>
      </c>
    </row>
    <row r="1045" spans="1:18" x14ac:dyDescent="0.25">
      <c r="A1045" s="24" t="s">
        <v>1585</v>
      </c>
      <c r="B1045" t="s">
        <v>295</v>
      </c>
      <c r="C1045">
        <v>3101403119</v>
      </c>
      <c r="D1045" s="21" t="str">
        <f>MID(درخواست[[#This Row],[کدمدرسه]],1,1)</f>
        <v>3</v>
      </c>
      <c r="E1045" t="s">
        <v>203</v>
      </c>
      <c r="F1045" t="s">
        <v>296</v>
      </c>
      <c r="G1045" t="s">
        <v>146</v>
      </c>
      <c r="H1045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45" t="s">
        <v>297</v>
      </c>
      <c r="J1045">
        <v>9163444195</v>
      </c>
      <c r="K1045">
        <v>42425290</v>
      </c>
      <c r="L1045" s="24" t="s">
        <v>2156</v>
      </c>
      <c r="M1045" t="s">
        <v>75</v>
      </c>
      <c r="N1045" t="str">
        <f>VLOOKUP(درخواست[[#This Row],[کدکتاب]],کتاب[#All],4,FALSE)</f>
        <v>هاجر</v>
      </c>
      <c r="O1045">
        <f>VLOOKUP(درخواست[[#This Row],[کدکتاب]],کتاب[#All],3,FALSE)</f>
        <v>500000</v>
      </c>
      <c r="P1045">
        <f>IF(درخواست[[#This Row],[ناشر]]="هاجر",VLOOKUP(درخواست[[#This Row],[استان]],تخفیف[#All],3,FALSE),VLOOKUP(درخواست[[#This Row],[استان]],تخفیف[#All],4,FALSE))</f>
        <v>0.5</v>
      </c>
      <c r="Q1045">
        <f>درخواست[[#This Row],[پشت جلد]]*(1-درخواست[[#This Row],[تخفیف]])</f>
        <v>250000</v>
      </c>
      <c r="R1045">
        <v>15</v>
      </c>
    </row>
    <row r="1046" spans="1:18" x14ac:dyDescent="0.25">
      <c r="A1046" s="24" t="s">
        <v>1586</v>
      </c>
      <c r="B1046" t="s">
        <v>295</v>
      </c>
      <c r="C1046">
        <v>3101403119</v>
      </c>
      <c r="D1046" s="21" t="str">
        <f>MID(درخواست[[#This Row],[کدمدرسه]],1,1)</f>
        <v>3</v>
      </c>
      <c r="E1046" t="s">
        <v>203</v>
      </c>
      <c r="F1046" t="s">
        <v>296</v>
      </c>
      <c r="G1046" t="s">
        <v>146</v>
      </c>
      <c r="H1046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46" t="s">
        <v>297</v>
      </c>
      <c r="J1046">
        <v>9163444195</v>
      </c>
      <c r="K1046">
        <v>42425290</v>
      </c>
      <c r="L1046" s="24" t="s">
        <v>2160</v>
      </c>
      <c r="M1046" t="s">
        <v>77</v>
      </c>
      <c r="N1046" t="str">
        <f>VLOOKUP(درخواست[[#This Row],[کدکتاب]],کتاب[#All],4,FALSE)</f>
        <v>سایر</v>
      </c>
      <c r="O1046">
        <f>VLOOKUP(درخواست[[#This Row],[کدکتاب]],کتاب[#All],3,FALSE)</f>
        <v>566000</v>
      </c>
      <c r="P1046">
        <f>IF(درخواست[[#This Row],[ناشر]]="هاجر",VLOOKUP(درخواست[[#This Row],[استان]],تخفیف[#All],3,FALSE),VLOOKUP(درخواست[[#This Row],[استان]],تخفیف[#All],4,FALSE))</f>
        <v>0.3</v>
      </c>
      <c r="Q1046">
        <f>درخواست[[#This Row],[پشت جلد]]*(1-درخواست[[#This Row],[تخفیف]])</f>
        <v>396200</v>
      </c>
      <c r="R1046">
        <v>12</v>
      </c>
    </row>
    <row r="1047" spans="1:18" x14ac:dyDescent="0.25">
      <c r="A1047" s="24" t="s">
        <v>1587</v>
      </c>
      <c r="B1047" t="s">
        <v>295</v>
      </c>
      <c r="C1047">
        <v>3101403119</v>
      </c>
      <c r="D1047" s="21" t="str">
        <f>MID(درخواست[[#This Row],[کدمدرسه]],1,1)</f>
        <v>3</v>
      </c>
      <c r="E1047" t="s">
        <v>203</v>
      </c>
      <c r="F1047" t="s">
        <v>296</v>
      </c>
      <c r="G1047" t="s">
        <v>146</v>
      </c>
      <c r="H1047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47" t="s">
        <v>297</v>
      </c>
      <c r="J1047">
        <v>9163444195</v>
      </c>
      <c r="K1047">
        <v>42425290</v>
      </c>
      <c r="L1047" s="24" t="s">
        <v>2159</v>
      </c>
      <c r="M1047" t="s">
        <v>78</v>
      </c>
      <c r="N1047" t="str">
        <f>VLOOKUP(درخواست[[#This Row],[کدکتاب]],کتاب[#All],4,FALSE)</f>
        <v>هاجر</v>
      </c>
      <c r="O1047">
        <f>VLOOKUP(درخواست[[#This Row],[کدکتاب]],کتاب[#All],3,FALSE)</f>
        <v>490000</v>
      </c>
      <c r="P1047">
        <f>IF(درخواست[[#This Row],[ناشر]]="هاجر",VLOOKUP(درخواست[[#This Row],[استان]],تخفیف[#All],3,FALSE),VLOOKUP(درخواست[[#This Row],[استان]],تخفیف[#All],4,FALSE))</f>
        <v>0.5</v>
      </c>
      <c r="Q1047">
        <f>درخواست[[#This Row],[پشت جلد]]*(1-درخواست[[#This Row],[تخفیف]])</f>
        <v>245000</v>
      </c>
      <c r="R1047">
        <v>24</v>
      </c>
    </row>
    <row r="1048" spans="1:18" x14ac:dyDescent="0.25">
      <c r="A1048" s="24" t="s">
        <v>1588</v>
      </c>
      <c r="B1048" t="s">
        <v>295</v>
      </c>
      <c r="C1048">
        <v>3101403119</v>
      </c>
      <c r="D1048" s="21" t="str">
        <f>MID(درخواست[[#This Row],[کدمدرسه]],1,1)</f>
        <v>3</v>
      </c>
      <c r="E1048" t="s">
        <v>203</v>
      </c>
      <c r="F1048" t="s">
        <v>296</v>
      </c>
      <c r="G1048" t="s">
        <v>146</v>
      </c>
      <c r="H1048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48" t="s">
        <v>297</v>
      </c>
      <c r="J1048">
        <v>9163444195</v>
      </c>
      <c r="K1048">
        <v>42425290</v>
      </c>
      <c r="L1048" s="24" t="s">
        <v>2165</v>
      </c>
      <c r="M1048" t="s">
        <v>81</v>
      </c>
      <c r="N1048" t="str">
        <f>VLOOKUP(درخواست[[#This Row],[کدکتاب]],کتاب[#All],4,FALSE)</f>
        <v>سایر</v>
      </c>
      <c r="O1048">
        <f>VLOOKUP(درخواست[[#This Row],[کدکتاب]],کتاب[#All],3,FALSE)</f>
        <v>235000</v>
      </c>
      <c r="P1048">
        <f>IF(درخواست[[#This Row],[ناشر]]="هاجر",VLOOKUP(درخواست[[#This Row],[استان]],تخفیف[#All],3,FALSE),VLOOKUP(درخواست[[#This Row],[استان]],تخفیف[#All],4,FALSE))</f>
        <v>0.3</v>
      </c>
      <c r="Q1048">
        <f>درخواست[[#This Row],[پشت جلد]]*(1-درخواست[[#This Row],[تخفیف]])</f>
        <v>164500</v>
      </c>
      <c r="R1048">
        <v>10</v>
      </c>
    </row>
    <row r="1049" spans="1:18" x14ac:dyDescent="0.25">
      <c r="A1049" s="24" t="s">
        <v>1589</v>
      </c>
      <c r="B1049" t="s">
        <v>295</v>
      </c>
      <c r="C1049">
        <v>3101403119</v>
      </c>
      <c r="D1049" s="21" t="str">
        <f>MID(درخواست[[#This Row],[کدمدرسه]],1,1)</f>
        <v>3</v>
      </c>
      <c r="E1049" t="s">
        <v>203</v>
      </c>
      <c r="F1049" t="s">
        <v>296</v>
      </c>
      <c r="G1049" t="s">
        <v>146</v>
      </c>
      <c r="H1049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49" t="s">
        <v>297</v>
      </c>
      <c r="J1049">
        <v>9163444195</v>
      </c>
      <c r="K1049">
        <v>42425290</v>
      </c>
      <c r="L1049" s="24" t="s">
        <v>2173</v>
      </c>
      <c r="M1049" t="s">
        <v>90</v>
      </c>
      <c r="N1049" t="str">
        <f>VLOOKUP(درخواست[[#This Row],[کدکتاب]],کتاب[#All],4,FALSE)</f>
        <v>سایر</v>
      </c>
      <c r="O1049">
        <f>VLOOKUP(درخواست[[#This Row],[کدکتاب]],کتاب[#All],3,FALSE)</f>
        <v>150000</v>
      </c>
      <c r="P1049">
        <f>IF(درخواست[[#This Row],[ناشر]]="هاجر",VLOOKUP(درخواست[[#This Row],[استان]],تخفیف[#All],3,FALSE),VLOOKUP(درخواست[[#This Row],[استان]],تخفیف[#All],4,FALSE))</f>
        <v>0.3</v>
      </c>
      <c r="Q1049">
        <f>درخواست[[#This Row],[پشت جلد]]*(1-درخواست[[#This Row],[تخفیف]])</f>
        <v>105000</v>
      </c>
      <c r="R1049">
        <v>5</v>
      </c>
    </row>
    <row r="1050" spans="1:18" x14ac:dyDescent="0.25">
      <c r="A1050" s="24" t="s">
        <v>1590</v>
      </c>
      <c r="B1050" t="s">
        <v>295</v>
      </c>
      <c r="C1050">
        <v>3101403119</v>
      </c>
      <c r="D1050" s="21" t="str">
        <f>MID(درخواست[[#This Row],[کدمدرسه]],1,1)</f>
        <v>3</v>
      </c>
      <c r="E1050" t="s">
        <v>203</v>
      </c>
      <c r="F1050" t="s">
        <v>296</v>
      </c>
      <c r="G1050" t="s">
        <v>146</v>
      </c>
      <c r="H1050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50" t="s">
        <v>297</v>
      </c>
      <c r="J1050">
        <v>9163444195</v>
      </c>
      <c r="K1050">
        <v>42425290</v>
      </c>
      <c r="L1050" s="24" t="s">
        <v>2179</v>
      </c>
      <c r="M1050" t="s">
        <v>97</v>
      </c>
      <c r="N1050" t="str">
        <f>VLOOKUP(درخواست[[#This Row],[کدکتاب]],کتاب[#All],4,FALSE)</f>
        <v>هاجر</v>
      </c>
      <c r="O1050">
        <f>VLOOKUP(درخواست[[#This Row],[کدکتاب]],کتاب[#All],3,FALSE)</f>
        <v>420000</v>
      </c>
      <c r="P1050">
        <f>IF(درخواست[[#This Row],[ناشر]]="هاجر",VLOOKUP(درخواست[[#This Row],[استان]],تخفیف[#All],3,FALSE),VLOOKUP(درخواست[[#This Row],[استان]],تخفیف[#All],4,FALSE))</f>
        <v>0.5</v>
      </c>
      <c r="Q1050">
        <f>درخواست[[#This Row],[پشت جلد]]*(1-درخواست[[#This Row],[تخفیف]])</f>
        <v>210000</v>
      </c>
      <c r="R1050">
        <v>8</v>
      </c>
    </row>
    <row r="1051" spans="1:18" x14ac:dyDescent="0.25">
      <c r="A1051" s="24" t="s">
        <v>1591</v>
      </c>
      <c r="B1051" t="s">
        <v>295</v>
      </c>
      <c r="C1051">
        <v>3101403119</v>
      </c>
      <c r="D1051" s="21" t="str">
        <f>MID(درخواست[[#This Row],[کدمدرسه]],1,1)</f>
        <v>3</v>
      </c>
      <c r="E1051" t="s">
        <v>203</v>
      </c>
      <c r="F1051" t="s">
        <v>296</v>
      </c>
      <c r="G1051" t="s">
        <v>146</v>
      </c>
      <c r="H1051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51" t="s">
        <v>297</v>
      </c>
      <c r="J1051">
        <v>9163444195</v>
      </c>
      <c r="K1051">
        <v>42425290</v>
      </c>
      <c r="L1051" s="24" t="s">
        <v>2182</v>
      </c>
      <c r="M1051" t="s">
        <v>100</v>
      </c>
      <c r="N1051" t="str">
        <f>VLOOKUP(درخواست[[#This Row],[کدکتاب]],کتاب[#All],4,FALSE)</f>
        <v>سایر</v>
      </c>
      <c r="O1051">
        <f>VLOOKUP(درخواست[[#This Row],[کدکتاب]],کتاب[#All],3,FALSE)</f>
        <v>450000</v>
      </c>
      <c r="P1051">
        <f>IF(درخواست[[#This Row],[ناشر]]="هاجر",VLOOKUP(درخواست[[#This Row],[استان]],تخفیف[#All],3,FALSE),VLOOKUP(درخواست[[#This Row],[استان]],تخفیف[#All],4,FALSE))</f>
        <v>0.3</v>
      </c>
      <c r="Q1051">
        <f>درخواست[[#This Row],[پشت جلد]]*(1-درخواست[[#This Row],[تخفیف]])</f>
        <v>315000</v>
      </c>
      <c r="R1051">
        <v>12</v>
      </c>
    </row>
    <row r="1052" spans="1:18" x14ac:dyDescent="0.25">
      <c r="A1052" s="24" t="s">
        <v>1592</v>
      </c>
      <c r="B1052" t="s">
        <v>295</v>
      </c>
      <c r="C1052">
        <v>3101403119</v>
      </c>
      <c r="D1052" s="21" t="str">
        <f>MID(درخواست[[#This Row],[کدمدرسه]],1,1)</f>
        <v>3</v>
      </c>
      <c r="E1052" t="s">
        <v>203</v>
      </c>
      <c r="F1052" t="s">
        <v>296</v>
      </c>
      <c r="G1052" t="s">
        <v>146</v>
      </c>
      <c r="H1052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52" t="s">
        <v>297</v>
      </c>
      <c r="J1052">
        <v>9163444195</v>
      </c>
      <c r="K1052">
        <v>42425290</v>
      </c>
      <c r="L1052" s="24" t="s">
        <v>2186</v>
      </c>
      <c r="M1052" t="s">
        <v>104</v>
      </c>
      <c r="N1052" t="str">
        <f>VLOOKUP(درخواست[[#This Row],[کدکتاب]],کتاب[#All],4,FALSE)</f>
        <v>سایر</v>
      </c>
      <c r="O1052">
        <f>VLOOKUP(درخواست[[#This Row],[کدکتاب]],کتاب[#All],3,FALSE)</f>
        <v>500000</v>
      </c>
      <c r="P1052">
        <f>IF(درخواست[[#This Row],[ناشر]]="هاجر",VLOOKUP(درخواست[[#This Row],[استان]],تخفیف[#All],3,FALSE),VLOOKUP(درخواست[[#This Row],[استان]],تخفیف[#All],4,FALSE))</f>
        <v>0.3</v>
      </c>
      <c r="Q1052">
        <f>درخواست[[#This Row],[پشت جلد]]*(1-درخواست[[#This Row],[تخفیف]])</f>
        <v>350000</v>
      </c>
      <c r="R1052">
        <v>5</v>
      </c>
    </row>
    <row r="1053" spans="1:18" x14ac:dyDescent="0.25">
      <c r="A1053" s="24" t="s">
        <v>1593</v>
      </c>
      <c r="B1053" t="s">
        <v>295</v>
      </c>
      <c r="C1053">
        <v>3101403119</v>
      </c>
      <c r="D1053" s="21" t="str">
        <f>MID(درخواست[[#This Row],[کدمدرسه]],1,1)</f>
        <v>3</v>
      </c>
      <c r="E1053" t="s">
        <v>203</v>
      </c>
      <c r="F1053" t="s">
        <v>296</v>
      </c>
      <c r="G1053" t="s">
        <v>146</v>
      </c>
      <c r="H1053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53" t="s">
        <v>297</v>
      </c>
      <c r="J1053">
        <v>9163444195</v>
      </c>
      <c r="K1053">
        <v>42425290</v>
      </c>
      <c r="L1053" s="24" t="s">
        <v>2192</v>
      </c>
      <c r="M1053" t="s">
        <v>110</v>
      </c>
      <c r="N1053" t="str">
        <f>VLOOKUP(درخواست[[#This Row],[کدکتاب]],کتاب[#All],4,FALSE)</f>
        <v>سایر</v>
      </c>
      <c r="O1053">
        <f>VLOOKUP(درخواست[[#This Row],[کدکتاب]],کتاب[#All],3,FALSE)</f>
        <v>58000</v>
      </c>
      <c r="P1053">
        <f>IF(درخواست[[#This Row],[ناشر]]="هاجر",VLOOKUP(درخواست[[#This Row],[استان]],تخفیف[#All],3,FALSE),VLOOKUP(درخواست[[#This Row],[استان]],تخفیف[#All],4,FALSE))</f>
        <v>0.3</v>
      </c>
      <c r="Q1053">
        <f>درخواست[[#This Row],[پشت جلد]]*(1-درخواست[[#This Row],[تخفیف]])</f>
        <v>40600</v>
      </c>
      <c r="R1053">
        <v>12</v>
      </c>
    </row>
    <row r="1054" spans="1:18" x14ac:dyDescent="0.25">
      <c r="A1054" s="24" t="s">
        <v>1594</v>
      </c>
      <c r="B1054" t="s">
        <v>295</v>
      </c>
      <c r="C1054">
        <v>3101403119</v>
      </c>
      <c r="D1054" s="21" t="str">
        <f>MID(درخواست[[#This Row],[کدمدرسه]],1,1)</f>
        <v>3</v>
      </c>
      <c r="E1054" t="s">
        <v>203</v>
      </c>
      <c r="F1054" t="s">
        <v>296</v>
      </c>
      <c r="G1054" t="s">
        <v>146</v>
      </c>
      <c r="H1054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54" t="s">
        <v>297</v>
      </c>
      <c r="J1054">
        <v>9163444195</v>
      </c>
      <c r="K1054">
        <v>42425290</v>
      </c>
      <c r="L1054" s="24" t="s">
        <v>2110</v>
      </c>
      <c r="M1054" t="s">
        <v>112</v>
      </c>
      <c r="N1054" t="str">
        <f>VLOOKUP(درخواست[[#This Row],[کدکتاب]],کتاب[#All],4,FALSE)</f>
        <v>سایر</v>
      </c>
      <c r="O1054">
        <f>VLOOKUP(درخواست[[#This Row],[کدکتاب]],کتاب[#All],3,FALSE)</f>
        <v>600000</v>
      </c>
      <c r="P1054">
        <f>IF(درخواست[[#This Row],[ناشر]]="هاجر",VLOOKUP(درخواست[[#This Row],[استان]],تخفیف[#All],3,FALSE),VLOOKUP(درخواست[[#This Row],[استان]],تخفیف[#All],4,FALSE))</f>
        <v>0.3</v>
      </c>
      <c r="Q1054">
        <f>درخواست[[#This Row],[پشت جلد]]*(1-درخواست[[#This Row],[تخفیف]])</f>
        <v>420000</v>
      </c>
      <c r="R1054">
        <v>12</v>
      </c>
    </row>
    <row r="1055" spans="1:18" x14ac:dyDescent="0.25">
      <c r="A1055" s="24" t="s">
        <v>1595</v>
      </c>
      <c r="B1055" t="s">
        <v>295</v>
      </c>
      <c r="C1055">
        <v>3101403119</v>
      </c>
      <c r="D1055" s="21" t="str">
        <f>MID(درخواست[[#This Row],[کدمدرسه]],1,1)</f>
        <v>3</v>
      </c>
      <c r="E1055" t="s">
        <v>203</v>
      </c>
      <c r="F1055" t="s">
        <v>296</v>
      </c>
      <c r="G1055" t="s">
        <v>146</v>
      </c>
      <c r="H1055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55" t="s">
        <v>297</v>
      </c>
      <c r="J1055">
        <v>9163444195</v>
      </c>
      <c r="K1055">
        <v>42425290</v>
      </c>
      <c r="L1055" s="24" t="s">
        <v>2196</v>
      </c>
      <c r="M1055" t="s">
        <v>116</v>
      </c>
      <c r="N1055" t="str">
        <f>VLOOKUP(درخواست[[#This Row],[کدکتاب]],کتاب[#All],4,FALSE)</f>
        <v>سایر</v>
      </c>
      <c r="O1055">
        <f>VLOOKUP(درخواست[[#This Row],[کدکتاب]],کتاب[#All],3,FALSE)</f>
        <v>290000</v>
      </c>
      <c r="P1055">
        <f>IF(درخواست[[#This Row],[ناشر]]="هاجر",VLOOKUP(درخواست[[#This Row],[استان]],تخفیف[#All],3,FALSE),VLOOKUP(درخواست[[#This Row],[استان]],تخفیف[#All],4,FALSE))</f>
        <v>0.3</v>
      </c>
      <c r="Q1055">
        <f>درخواست[[#This Row],[پشت جلد]]*(1-درخواست[[#This Row],[تخفیف]])</f>
        <v>203000</v>
      </c>
      <c r="R1055">
        <v>12</v>
      </c>
    </row>
    <row r="1056" spans="1:18" x14ac:dyDescent="0.25">
      <c r="A1056" s="24" t="s">
        <v>1596</v>
      </c>
      <c r="B1056" t="s">
        <v>295</v>
      </c>
      <c r="C1056">
        <v>3101403119</v>
      </c>
      <c r="D1056" s="21" t="str">
        <f>MID(درخواست[[#This Row],[کدمدرسه]],1,1)</f>
        <v>3</v>
      </c>
      <c r="E1056" t="s">
        <v>203</v>
      </c>
      <c r="F1056" t="s">
        <v>296</v>
      </c>
      <c r="G1056" t="s">
        <v>146</v>
      </c>
      <c r="H1056" t="str">
        <f>درخواست[[#This Row],[استان]]&amp;"/"&amp;درخواست[[#This Row],[شهر]]&amp;"/"&amp;درخواست[[#This Row],[مدرسه]]</f>
        <v>خوزستان/دزفول/مرکز تخصصی تفسیر و علوم قرآنی الزهرا(علیهاالسلام)</v>
      </c>
      <c r="I1056" t="s">
        <v>297</v>
      </c>
      <c r="J1056">
        <v>9163444195</v>
      </c>
      <c r="K1056">
        <v>42425290</v>
      </c>
      <c r="L1056" s="24" t="s">
        <v>2202</v>
      </c>
      <c r="M1056" t="s">
        <v>122</v>
      </c>
      <c r="N1056" t="str">
        <f>VLOOKUP(درخواست[[#This Row],[کدکتاب]],کتاب[#All],4,FALSE)</f>
        <v>سایر</v>
      </c>
      <c r="O1056">
        <f>VLOOKUP(درخواست[[#This Row],[کدکتاب]],کتاب[#All],3,FALSE)</f>
        <v>170000</v>
      </c>
      <c r="P1056">
        <f>IF(درخواست[[#This Row],[ناشر]]="هاجر",VLOOKUP(درخواست[[#This Row],[استان]],تخفیف[#All],3,FALSE),VLOOKUP(درخواست[[#This Row],[استان]],تخفیف[#All],4,FALSE))</f>
        <v>0.3</v>
      </c>
      <c r="Q1056">
        <f>درخواست[[#This Row],[پشت جلد]]*(1-درخواست[[#This Row],[تخفیف]])</f>
        <v>118999.99999999999</v>
      </c>
      <c r="R1056">
        <v>13</v>
      </c>
    </row>
    <row r="1057" spans="1:18" x14ac:dyDescent="0.25">
      <c r="A1057" s="24" t="s">
        <v>1597</v>
      </c>
      <c r="B1057" t="s">
        <v>298</v>
      </c>
      <c r="C1057">
        <v>3170502194</v>
      </c>
      <c r="D1057" s="21" t="str">
        <f>MID(درخواست[[#This Row],[کدمدرسه]],1,1)</f>
        <v>3</v>
      </c>
      <c r="E1057" t="s">
        <v>299</v>
      </c>
      <c r="F1057" t="s">
        <v>300</v>
      </c>
      <c r="G1057" t="s">
        <v>301</v>
      </c>
      <c r="H1057" t="str">
        <f>درخواست[[#This Row],[استان]]&amp;"/"&amp;درخواست[[#This Row],[شهر]]&amp;"/"&amp;درخواست[[#This Row],[مدرسه]]</f>
        <v>کردستان/قروه/الزهرا(علیهاالسلام)</v>
      </c>
      <c r="I1057" t="s">
        <v>302</v>
      </c>
      <c r="J1057">
        <v>9189770377</v>
      </c>
      <c r="K1057">
        <v>8735226140</v>
      </c>
      <c r="L1057" s="24" t="s">
        <v>2104</v>
      </c>
      <c r="M1057" t="s">
        <v>21</v>
      </c>
      <c r="N1057" t="str">
        <f>VLOOKUP(درخواست[[#This Row],[کدکتاب]],کتاب[#All],4,FALSE)</f>
        <v>سایر</v>
      </c>
      <c r="O1057">
        <f>VLOOKUP(درخواست[[#This Row],[کدکتاب]],کتاب[#All],3,FALSE)</f>
        <v>900000</v>
      </c>
      <c r="P1057">
        <f>IF(درخواست[[#This Row],[ناشر]]="هاجر",VLOOKUP(درخواست[[#This Row],[استان]],تخفیف[#All],3,FALSE),VLOOKUP(درخواست[[#This Row],[استان]],تخفیف[#All],4,FALSE))</f>
        <v>0.35</v>
      </c>
      <c r="Q1057">
        <f>درخواست[[#This Row],[پشت جلد]]*(1-درخواست[[#This Row],[تخفیف]])</f>
        <v>585000</v>
      </c>
      <c r="R1057">
        <v>15</v>
      </c>
    </row>
    <row r="1058" spans="1:18" x14ac:dyDescent="0.25">
      <c r="A1058" s="24" t="s">
        <v>1598</v>
      </c>
      <c r="B1058" t="s">
        <v>298</v>
      </c>
      <c r="C1058">
        <v>3170502194</v>
      </c>
      <c r="D1058" s="21" t="str">
        <f>MID(درخواست[[#This Row],[کدمدرسه]],1,1)</f>
        <v>3</v>
      </c>
      <c r="E1058" t="s">
        <v>299</v>
      </c>
      <c r="F1058" t="s">
        <v>300</v>
      </c>
      <c r="G1058" t="s">
        <v>301</v>
      </c>
      <c r="H1058" t="str">
        <f>درخواست[[#This Row],[استان]]&amp;"/"&amp;درخواست[[#This Row],[شهر]]&amp;"/"&amp;درخواست[[#This Row],[مدرسه]]</f>
        <v>کردستان/قروه/الزهرا(علیهاالسلام)</v>
      </c>
      <c r="I1058" t="s">
        <v>302</v>
      </c>
      <c r="J1058">
        <v>9189770377</v>
      </c>
      <c r="K1058">
        <v>8735226140</v>
      </c>
      <c r="L1058" s="24" t="s">
        <v>2109</v>
      </c>
      <c r="M1058" t="s">
        <v>26</v>
      </c>
      <c r="N1058" t="str">
        <f>VLOOKUP(درخواست[[#This Row],[کدکتاب]],کتاب[#All],4,FALSE)</f>
        <v>سایر</v>
      </c>
      <c r="O1058">
        <f>VLOOKUP(درخواست[[#This Row],[کدکتاب]],کتاب[#All],3,FALSE)</f>
        <v>170000</v>
      </c>
      <c r="P1058">
        <f>IF(درخواست[[#This Row],[ناشر]]="هاجر",VLOOKUP(درخواست[[#This Row],[استان]],تخفیف[#All],3,FALSE),VLOOKUP(درخواست[[#This Row],[استان]],تخفیف[#All],4,FALSE))</f>
        <v>0.35</v>
      </c>
      <c r="Q1058">
        <f>درخواست[[#This Row],[پشت جلد]]*(1-درخواست[[#This Row],[تخفیف]])</f>
        <v>110500</v>
      </c>
      <c r="R1058">
        <v>7</v>
      </c>
    </row>
    <row r="1059" spans="1:18" x14ac:dyDescent="0.25">
      <c r="A1059" s="24" t="s">
        <v>1599</v>
      </c>
      <c r="B1059" t="s">
        <v>298</v>
      </c>
      <c r="C1059">
        <v>3170502194</v>
      </c>
      <c r="D1059" s="21" t="str">
        <f>MID(درخواست[[#This Row],[کدمدرسه]],1,1)</f>
        <v>3</v>
      </c>
      <c r="E1059" t="s">
        <v>299</v>
      </c>
      <c r="F1059" t="s">
        <v>300</v>
      </c>
      <c r="G1059" t="s">
        <v>301</v>
      </c>
      <c r="H1059" t="str">
        <f>درخواست[[#This Row],[استان]]&amp;"/"&amp;درخواست[[#This Row],[شهر]]&amp;"/"&amp;درخواست[[#This Row],[مدرسه]]</f>
        <v>کردستان/قروه/الزهرا(علیهاالسلام)</v>
      </c>
      <c r="I1059" t="s">
        <v>302</v>
      </c>
      <c r="J1059">
        <v>9189770377</v>
      </c>
      <c r="K1059">
        <v>8735226140</v>
      </c>
      <c r="L1059" s="24" t="s">
        <v>2115</v>
      </c>
      <c r="M1059" t="s">
        <v>32</v>
      </c>
      <c r="N1059" t="str">
        <f>VLOOKUP(درخواست[[#This Row],[کدکتاب]],کتاب[#All],4,FALSE)</f>
        <v>سایر</v>
      </c>
      <c r="O1059">
        <f>VLOOKUP(درخواست[[#This Row],[کدکتاب]],کتاب[#All],3,FALSE)</f>
        <v>250000</v>
      </c>
      <c r="P1059">
        <f>IF(درخواست[[#This Row],[ناشر]]="هاجر",VLOOKUP(درخواست[[#This Row],[استان]],تخفیف[#All],3,FALSE),VLOOKUP(درخواست[[#This Row],[استان]],تخفیف[#All],4,FALSE))</f>
        <v>0.35</v>
      </c>
      <c r="Q1059">
        <f>درخواست[[#This Row],[پشت جلد]]*(1-درخواست[[#This Row],[تخفیف]])</f>
        <v>162500</v>
      </c>
      <c r="R1059">
        <v>9</v>
      </c>
    </row>
    <row r="1060" spans="1:18" x14ac:dyDescent="0.25">
      <c r="A1060" s="24" t="s">
        <v>1600</v>
      </c>
      <c r="B1060" t="s">
        <v>298</v>
      </c>
      <c r="C1060">
        <v>3170502194</v>
      </c>
      <c r="D1060" s="21" t="str">
        <f>MID(درخواست[[#This Row],[کدمدرسه]],1,1)</f>
        <v>3</v>
      </c>
      <c r="E1060" t="s">
        <v>299</v>
      </c>
      <c r="F1060" t="s">
        <v>300</v>
      </c>
      <c r="G1060" t="s">
        <v>301</v>
      </c>
      <c r="H1060" t="str">
        <f>درخواست[[#This Row],[استان]]&amp;"/"&amp;درخواست[[#This Row],[شهر]]&amp;"/"&amp;درخواست[[#This Row],[مدرسه]]</f>
        <v>کردستان/قروه/الزهرا(علیهاالسلام)</v>
      </c>
      <c r="I1060" t="s">
        <v>302</v>
      </c>
      <c r="J1060">
        <v>9189770377</v>
      </c>
      <c r="K1060">
        <v>8735226140</v>
      </c>
      <c r="L1060" s="24" t="s">
        <v>2118</v>
      </c>
      <c r="M1060" t="s">
        <v>34</v>
      </c>
      <c r="N1060" t="str">
        <f>VLOOKUP(درخواست[[#This Row],[کدکتاب]],کتاب[#All],4,FALSE)</f>
        <v>سایر</v>
      </c>
      <c r="O1060">
        <f>VLOOKUP(درخواست[[#This Row],[کدکتاب]],کتاب[#All],3,FALSE)</f>
        <v>0</v>
      </c>
      <c r="P1060">
        <f>IF(درخواست[[#This Row],[ناشر]]="هاجر",VLOOKUP(درخواست[[#This Row],[استان]],تخفیف[#All],3,FALSE),VLOOKUP(درخواست[[#This Row],[استان]],تخفیف[#All],4,FALSE))</f>
        <v>0.35</v>
      </c>
      <c r="Q1060">
        <f>درخواست[[#This Row],[پشت جلد]]*(1-درخواست[[#This Row],[تخفیف]])</f>
        <v>0</v>
      </c>
      <c r="R1060">
        <v>7</v>
      </c>
    </row>
    <row r="1061" spans="1:18" x14ac:dyDescent="0.25">
      <c r="A1061" s="24" t="s">
        <v>1601</v>
      </c>
      <c r="B1061" t="s">
        <v>298</v>
      </c>
      <c r="C1061">
        <v>3170502194</v>
      </c>
      <c r="D1061" s="21" t="str">
        <f>MID(درخواست[[#This Row],[کدمدرسه]],1,1)</f>
        <v>3</v>
      </c>
      <c r="E1061" t="s">
        <v>299</v>
      </c>
      <c r="F1061" t="s">
        <v>300</v>
      </c>
      <c r="G1061" t="s">
        <v>301</v>
      </c>
      <c r="H1061" t="str">
        <f>درخواست[[#This Row],[استان]]&amp;"/"&amp;درخواست[[#This Row],[شهر]]&amp;"/"&amp;درخواست[[#This Row],[مدرسه]]</f>
        <v>کردستان/قروه/الزهرا(علیهاالسلام)</v>
      </c>
      <c r="I1061" t="s">
        <v>302</v>
      </c>
      <c r="J1061">
        <v>9189770377</v>
      </c>
      <c r="K1061">
        <v>8735226140</v>
      </c>
      <c r="L1061" s="24" t="s">
        <v>2119</v>
      </c>
      <c r="M1061" t="s">
        <v>35</v>
      </c>
      <c r="N1061" t="str">
        <f>VLOOKUP(درخواست[[#This Row],[کدکتاب]],کتاب[#All],4,FALSE)</f>
        <v>سایر</v>
      </c>
      <c r="O1061">
        <f>VLOOKUP(درخواست[[#This Row],[کدکتاب]],کتاب[#All],3,FALSE)</f>
        <v>0</v>
      </c>
      <c r="P1061">
        <f>IF(درخواست[[#This Row],[ناشر]]="هاجر",VLOOKUP(درخواست[[#This Row],[استان]],تخفیف[#All],3,FALSE),VLOOKUP(درخواست[[#This Row],[استان]],تخفیف[#All],4,FALSE))</f>
        <v>0.35</v>
      </c>
      <c r="Q1061">
        <f>درخواست[[#This Row],[پشت جلد]]*(1-درخواست[[#This Row],[تخفیف]])</f>
        <v>0</v>
      </c>
      <c r="R1061">
        <v>7</v>
      </c>
    </row>
    <row r="1062" spans="1:18" x14ac:dyDescent="0.25">
      <c r="A1062" s="24" t="s">
        <v>1602</v>
      </c>
      <c r="B1062" t="s">
        <v>298</v>
      </c>
      <c r="C1062">
        <v>3170502194</v>
      </c>
      <c r="D1062" s="21" t="str">
        <f>MID(درخواست[[#This Row],[کدمدرسه]],1,1)</f>
        <v>3</v>
      </c>
      <c r="E1062" t="s">
        <v>299</v>
      </c>
      <c r="F1062" t="s">
        <v>300</v>
      </c>
      <c r="G1062" t="s">
        <v>301</v>
      </c>
      <c r="H1062" t="str">
        <f>درخواست[[#This Row],[استان]]&amp;"/"&amp;درخواست[[#This Row],[شهر]]&amp;"/"&amp;درخواست[[#This Row],[مدرسه]]</f>
        <v>کردستان/قروه/الزهرا(علیهاالسلام)</v>
      </c>
      <c r="I1062" t="s">
        <v>302</v>
      </c>
      <c r="J1062">
        <v>9189770377</v>
      </c>
      <c r="K1062">
        <v>8735226140</v>
      </c>
      <c r="L1062" s="24" t="s">
        <v>2120</v>
      </c>
      <c r="M1062" t="s">
        <v>36</v>
      </c>
      <c r="N1062" t="str">
        <f>VLOOKUP(درخواست[[#This Row],[کدکتاب]],کتاب[#All],4,FALSE)</f>
        <v>سایر</v>
      </c>
      <c r="O1062">
        <f>VLOOKUP(درخواست[[#This Row],[کدکتاب]],کتاب[#All],3,FALSE)</f>
        <v>320000</v>
      </c>
      <c r="P1062">
        <f>IF(درخواست[[#This Row],[ناشر]]="هاجر",VLOOKUP(درخواست[[#This Row],[استان]],تخفیف[#All],3,FALSE),VLOOKUP(درخواست[[#This Row],[استان]],تخفیف[#All],4,FALSE))</f>
        <v>0.35</v>
      </c>
      <c r="Q1062">
        <f>درخواست[[#This Row],[پشت جلد]]*(1-درخواست[[#This Row],[تخفیف]])</f>
        <v>208000</v>
      </c>
      <c r="R1062">
        <v>10</v>
      </c>
    </row>
    <row r="1063" spans="1:18" x14ac:dyDescent="0.25">
      <c r="A1063" s="24" t="s">
        <v>1603</v>
      </c>
      <c r="B1063" t="s">
        <v>298</v>
      </c>
      <c r="C1063">
        <v>3170502194</v>
      </c>
      <c r="D1063" s="21" t="str">
        <f>MID(درخواست[[#This Row],[کدمدرسه]],1,1)</f>
        <v>3</v>
      </c>
      <c r="E1063" t="s">
        <v>299</v>
      </c>
      <c r="F1063" t="s">
        <v>300</v>
      </c>
      <c r="G1063" t="s">
        <v>301</v>
      </c>
      <c r="H1063" t="str">
        <f>درخواست[[#This Row],[استان]]&amp;"/"&amp;درخواست[[#This Row],[شهر]]&amp;"/"&amp;درخواست[[#This Row],[مدرسه]]</f>
        <v>کردستان/قروه/الزهرا(علیهاالسلام)</v>
      </c>
      <c r="I1063" t="s">
        <v>302</v>
      </c>
      <c r="J1063">
        <v>9189770377</v>
      </c>
      <c r="K1063">
        <v>8735226140</v>
      </c>
      <c r="L1063" s="24" t="s">
        <v>2151</v>
      </c>
      <c r="M1063" t="s">
        <v>38</v>
      </c>
      <c r="N1063" t="str">
        <f>VLOOKUP(درخواست[[#This Row],[کدکتاب]],کتاب[#All],4,FALSE)</f>
        <v>سایر</v>
      </c>
      <c r="O1063">
        <f>VLOOKUP(درخواست[[#This Row],[کدکتاب]],کتاب[#All],3,FALSE)</f>
        <v>300000</v>
      </c>
      <c r="P1063">
        <f>IF(درخواست[[#This Row],[ناشر]]="هاجر",VLOOKUP(درخواست[[#This Row],[استان]],تخفیف[#All],3,FALSE),VLOOKUP(درخواست[[#This Row],[استان]],تخفیف[#All],4,FALSE))</f>
        <v>0.35</v>
      </c>
      <c r="Q1063">
        <f>درخواست[[#This Row],[پشت جلد]]*(1-درخواست[[#This Row],[تخفیف]])</f>
        <v>195000</v>
      </c>
      <c r="R1063">
        <v>8</v>
      </c>
    </row>
    <row r="1064" spans="1:18" x14ac:dyDescent="0.25">
      <c r="A1064" s="24" t="s">
        <v>1604</v>
      </c>
      <c r="B1064" t="s">
        <v>298</v>
      </c>
      <c r="C1064">
        <v>3170502194</v>
      </c>
      <c r="D1064" s="21" t="str">
        <f>MID(درخواست[[#This Row],[کدمدرسه]],1,1)</f>
        <v>3</v>
      </c>
      <c r="E1064" t="s">
        <v>299</v>
      </c>
      <c r="F1064" t="s">
        <v>300</v>
      </c>
      <c r="G1064" t="s">
        <v>301</v>
      </c>
      <c r="H1064" t="str">
        <f>درخواست[[#This Row],[استان]]&amp;"/"&amp;درخواست[[#This Row],[شهر]]&amp;"/"&amp;درخواست[[#This Row],[مدرسه]]</f>
        <v>کردستان/قروه/الزهرا(علیهاالسلام)</v>
      </c>
      <c r="I1064" t="s">
        <v>302</v>
      </c>
      <c r="J1064">
        <v>9189770377</v>
      </c>
      <c r="K1064">
        <v>8735226140</v>
      </c>
      <c r="L1064" s="24" t="s">
        <v>2162</v>
      </c>
      <c r="M1064" t="s">
        <v>72</v>
      </c>
      <c r="N1064" t="str">
        <f>VLOOKUP(درخواست[[#This Row],[کدکتاب]],کتاب[#All],4,FALSE)</f>
        <v>سایر</v>
      </c>
      <c r="O1064">
        <f>VLOOKUP(درخواست[[#This Row],[کدکتاب]],کتاب[#All],3,FALSE)</f>
        <v>280000</v>
      </c>
      <c r="P1064">
        <f>IF(درخواست[[#This Row],[ناشر]]="هاجر",VLOOKUP(درخواست[[#This Row],[استان]],تخفیف[#All],3,FALSE),VLOOKUP(درخواست[[#This Row],[استان]],تخفیف[#All],4,FALSE))</f>
        <v>0.35</v>
      </c>
      <c r="Q1064">
        <f>درخواست[[#This Row],[پشت جلد]]*(1-درخواست[[#This Row],[تخفیف]])</f>
        <v>182000</v>
      </c>
      <c r="R1064">
        <v>10</v>
      </c>
    </row>
    <row r="1065" spans="1:18" x14ac:dyDescent="0.25">
      <c r="A1065" s="24" t="s">
        <v>1605</v>
      </c>
      <c r="B1065" t="s">
        <v>298</v>
      </c>
      <c r="C1065">
        <v>3170502194</v>
      </c>
      <c r="D1065" s="21" t="str">
        <f>MID(درخواست[[#This Row],[کدمدرسه]],1,1)</f>
        <v>3</v>
      </c>
      <c r="E1065" t="s">
        <v>299</v>
      </c>
      <c r="F1065" t="s">
        <v>300</v>
      </c>
      <c r="G1065" t="s">
        <v>301</v>
      </c>
      <c r="H1065" t="str">
        <f>درخواست[[#This Row],[استان]]&amp;"/"&amp;درخواست[[#This Row],[شهر]]&amp;"/"&amp;درخواست[[#This Row],[مدرسه]]</f>
        <v>کردستان/قروه/الزهرا(علیهاالسلام)</v>
      </c>
      <c r="I1065" t="s">
        <v>302</v>
      </c>
      <c r="J1065">
        <v>9189770377</v>
      </c>
      <c r="K1065">
        <v>8735226140</v>
      </c>
      <c r="L1065" s="24" t="s">
        <v>2156</v>
      </c>
      <c r="M1065" t="s">
        <v>75</v>
      </c>
      <c r="N1065" t="str">
        <f>VLOOKUP(درخواست[[#This Row],[کدکتاب]],کتاب[#All],4,FALSE)</f>
        <v>هاجر</v>
      </c>
      <c r="O1065">
        <f>VLOOKUP(درخواست[[#This Row],[کدکتاب]],کتاب[#All],3,FALSE)</f>
        <v>500000</v>
      </c>
      <c r="P1065">
        <f>IF(درخواست[[#This Row],[ناشر]]="هاجر",VLOOKUP(درخواست[[#This Row],[استان]],تخفیف[#All],3,FALSE),VLOOKUP(درخواست[[#This Row],[استان]],تخفیف[#All],4,FALSE))</f>
        <v>0.65</v>
      </c>
      <c r="Q1065">
        <f>درخواست[[#This Row],[پشت جلد]]*(1-درخواست[[#This Row],[تخفیف]])</f>
        <v>175000</v>
      </c>
      <c r="R1065">
        <v>13</v>
      </c>
    </row>
    <row r="1066" spans="1:18" x14ac:dyDescent="0.25">
      <c r="A1066" s="24" t="s">
        <v>1606</v>
      </c>
      <c r="B1066" t="s">
        <v>298</v>
      </c>
      <c r="C1066">
        <v>3170502194</v>
      </c>
      <c r="D1066" s="21" t="str">
        <f>MID(درخواست[[#This Row],[کدمدرسه]],1,1)</f>
        <v>3</v>
      </c>
      <c r="E1066" t="s">
        <v>299</v>
      </c>
      <c r="F1066" t="s">
        <v>300</v>
      </c>
      <c r="G1066" t="s">
        <v>301</v>
      </c>
      <c r="H1066" t="str">
        <f>درخواست[[#This Row],[استان]]&amp;"/"&amp;درخواست[[#This Row],[شهر]]&amp;"/"&amp;درخواست[[#This Row],[مدرسه]]</f>
        <v>کردستان/قروه/الزهرا(علیهاالسلام)</v>
      </c>
      <c r="I1066" t="s">
        <v>302</v>
      </c>
      <c r="J1066">
        <v>9189770377</v>
      </c>
      <c r="K1066">
        <v>8735226140</v>
      </c>
      <c r="L1066" s="24" t="s">
        <v>2159</v>
      </c>
      <c r="M1066" t="s">
        <v>78</v>
      </c>
      <c r="N1066" t="str">
        <f>VLOOKUP(درخواست[[#This Row],[کدکتاب]],کتاب[#All],4,FALSE)</f>
        <v>هاجر</v>
      </c>
      <c r="O1066">
        <f>VLOOKUP(درخواست[[#This Row],[کدکتاب]],کتاب[#All],3,FALSE)</f>
        <v>490000</v>
      </c>
      <c r="P1066">
        <f>IF(درخواست[[#This Row],[ناشر]]="هاجر",VLOOKUP(درخواست[[#This Row],[استان]],تخفیف[#All],3,FALSE),VLOOKUP(درخواست[[#This Row],[استان]],تخفیف[#All],4,FALSE))</f>
        <v>0.65</v>
      </c>
      <c r="Q1066">
        <f>درخواست[[#This Row],[پشت جلد]]*(1-درخواست[[#This Row],[تخفیف]])</f>
        <v>171500</v>
      </c>
      <c r="R1066">
        <v>10</v>
      </c>
    </row>
    <row r="1067" spans="1:18" x14ac:dyDescent="0.25">
      <c r="A1067" s="24" t="s">
        <v>1607</v>
      </c>
      <c r="B1067" t="s">
        <v>298</v>
      </c>
      <c r="C1067">
        <v>3170502194</v>
      </c>
      <c r="D1067" s="21" t="str">
        <f>MID(درخواست[[#This Row],[کدمدرسه]],1,1)</f>
        <v>3</v>
      </c>
      <c r="E1067" t="s">
        <v>299</v>
      </c>
      <c r="F1067" t="s">
        <v>300</v>
      </c>
      <c r="G1067" t="s">
        <v>301</v>
      </c>
      <c r="H1067" t="str">
        <f>درخواست[[#This Row],[استان]]&amp;"/"&amp;درخواست[[#This Row],[شهر]]&amp;"/"&amp;درخواست[[#This Row],[مدرسه]]</f>
        <v>کردستان/قروه/الزهرا(علیهاالسلام)</v>
      </c>
      <c r="I1067" t="s">
        <v>302</v>
      </c>
      <c r="J1067">
        <v>9189770377</v>
      </c>
      <c r="K1067">
        <v>8735226140</v>
      </c>
      <c r="L1067" s="24" t="s">
        <v>2181</v>
      </c>
      <c r="M1067" t="s">
        <v>99</v>
      </c>
      <c r="N1067" t="str">
        <f>VLOOKUP(درخواست[[#This Row],[کدکتاب]],کتاب[#All],4,FALSE)</f>
        <v>سایر</v>
      </c>
      <c r="O1067">
        <f>VLOOKUP(درخواست[[#This Row],[کدکتاب]],کتاب[#All],3,FALSE)</f>
        <v>360000</v>
      </c>
      <c r="P1067">
        <f>IF(درخواست[[#This Row],[ناشر]]="هاجر",VLOOKUP(درخواست[[#This Row],[استان]],تخفیف[#All],3,FALSE),VLOOKUP(درخواست[[#This Row],[استان]],تخفیف[#All],4,FALSE))</f>
        <v>0.35</v>
      </c>
      <c r="Q1067">
        <f>درخواست[[#This Row],[پشت جلد]]*(1-درخواست[[#This Row],[تخفیف]])</f>
        <v>234000</v>
      </c>
      <c r="R1067">
        <v>7</v>
      </c>
    </row>
    <row r="1068" spans="1:18" x14ac:dyDescent="0.25">
      <c r="A1068" s="24" t="s">
        <v>1608</v>
      </c>
      <c r="B1068" t="s">
        <v>298</v>
      </c>
      <c r="C1068">
        <v>3170502194</v>
      </c>
      <c r="D1068" s="21" t="str">
        <f>MID(درخواست[[#This Row],[کدمدرسه]],1,1)</f>
        <v>3</v>
      </c>
      <c r="E1068" t="s">
        <v>299</v>
      </c>
      <c r="F1068" t="s">
        <v>300</v>
      </c>
      <c r="G1068" t="s">
        <v>301</v>
      </c>
      <c r="H1068" t="str">
        <f>درخواست[[#This Row],[استان]]&amp;"/"&amp;درخواست[[#This Row],[شهر]]&amp;"/"&amp;درخواست[[#This Row],[مدرسه]]</f>
        <v>کردستان/قروه/الزهرا(علیهاالسلام)</v>
      </c>
      <c r="I1068" t="s">
        <v>302</v>
      </c>
      <c r="J1068">
        <v>9189770377</v>
      </c>
      <c r="K1068">
        <v>8735226140</v>
      </c>
      <c r="L1068" s="24" t="s">
        <v>2194</v>
      </c>
      <c r="M1068" t="s">
        <v>114</v>
      </c>
      <c r="N1068" t="str">
        <f>VLOOKUP(درخواست[[#This Row],[کدکتاب]],کتاب[#All],4,FALSE)</f>
        <v>هاجر</v>
      </c>
      <c r="O1068">
        <f>VLOOKUP(درخواست[[#This Row],[کدکتاب]],کتاب[#All],3,FALSE)</f>
        <v>270000</v>
      </c>
      <c r="P1068">
        <f>IF(درخواست[[#This Row],[ناشر]]="هاجر",VLOOKUP(درخواست[[#This Row],[استان]],تخفیف[#All],3,FALSE),VLOOKUP(درخواست[[#This Row],[استان]],تخفیف[#All],4,FALSE))</f>
        <v>0.65</v>
      </c>
      <c r="Q1068">
        <f>درخواست[[#This Row],[پشت جلد]]*(1-درخواست[[#This Row],[تخفیف]])</f>
        <v>94500</v>
      </c>
      <c r="R1068">
        <v>12</v>
      </c>
    </row>
    <row r="1069" spans="1:18" x14ac:dyDescent="0.25">
      <c r="A1069" s="24" t="s">
        <v>1609</v>
      </c>
      <c r="B1069" t="s">
        <v>298</v>
      </c>
      <c r="C1069">
        <v>3170502194</v>
      </c>
      <c r="D1069" s="21" t="str">
        <f>MID(درخواست[[#This Row],[کدمدرسه]],1,1)</f>
        <v>3</v>
      </c>
      <c r="E1069" t="s">
        <v>299</v>
      </c>
      <c r="F1069" t="s">
        <v>300</v>
      </c>
      <c r="G1069" t="s">
        <v>301</v>
      </c>
      <c r="H1069" t="str">
        <f>درخواست[[#This Row],[استان]]&amp;"/"&amp;درخواست[[#This Row],[شهر]]&amp;"/"&amp;درخواست[[#This Row],[مدرسه]]</f>
        <v>کردستان/قروه/الزهرا(علیهاالسلام)</v>
      </c>
      <c r="I1069" t="s">
        <v>302</v>
      </c>
      <c r="J1069">
        <v>9189770377</v>
      </c>
      <c r="K1069">
        <v>8735226140</v>
      </c>
      <c r="L1069" s="24" t="s">
        <v>2205</v>
      </c>
      <c r="M1069" t="s">
        <v>125</v>
      </c>
      <c r="N1069" t="str">
        <f>VLOOKUP(درخواست[[#This Row],[کدکتاب]],کتاب[#All],4,FALSE)</f>
        <v>سایر</v>
      </c>
      <c r="O1069">
        <f>VLOOKUP(درخواست[[#This Row],[کدکتاب]],کتاب[#All],3,FALSE)</f>
        <v>600000</v>
      </c>
      <c r="P1069">
        <f>IF(درخواست[[#This Row],[ناشر]]="هاجر",VLOOKUP(درخواست[[#This Row],[استان]],تخفیف[#All],3,FALSE),VLOOKUP(درخواست[[#This Row],[استان]],تخفیف[#All],4,FALSE))</f>
        <v>0.35</v>
      </c>
      <c r="Q1069">
        <f>درخواست[[#This Row],[پشت جلد]]*(1-درخواست[[#This Row],[تخفیف]])</f>
        <v>390000</v>
      </c>
      <c r="R1069">
        <v>10</v>
      </c>
    </row>
    <row r="1070" spans="1:18" x14ac:dyDescent="0.25">
      <c r="A1070" s="24" t="s">
        <v>1610</v>
      </c>
      <c r="B1070" t="s">
        <v>303</v>
      </c>
      <c r="C1070">
        <v>3080631121</v>
      </c>
      <c r="D1070" s="21" t="str">
        <f>MID(درخواست[[#This Row],[کدمدرسه]],1,1)</f>
        <v>3</v>
      </c>
      <c r="E1070" t="s">
        <v>153</v>
      </c>
      <c r="F1070" t="s">
        <v>153</v>
      </c>
      <c r="G1070" t="s">
        <v>304</v>
      </c>
      <c r="H1070" t="str">
        <f>درخواست[[#This Row],[استان]]&amp;"/"&amp;درخواست[[#This Row],[شهر]]&amp;"/"&amp;درخواست[[#This Row],[مدرسه]]</f>
        <v>تهران/تهران/مرکز تخصصی فقه و اصول قبا</v>
      </c>
      <c r="I1070" t="s">
        <v>305</v>
      </c>
      <c r="J1070">
        <v>9196435653</v>
      </c>
      <c r="K1070">
        <v>2122891771</v>
      </c>
      <c r="L1070" s="24" t="s">
        <v>2103</v>
      </c>
      <c r="M1070" t="s">
        <v>20</v>
      </c>
      <c r="N1070" t="str">
        <f>VLOOKUP(درخواست[[#This Row],[کدکتاب]],کتاب[#All],4,FALSE)</f>
        <v>سایر</v>
      </c>
      <c r="O1070">
        <f>VLOOKUP(درخواست[[#This Row],[کدکتاب]],کتاب[#All],3,FALSE)</f>
        <v>550000</v>
      </c>
      <c r="P1070">
        <f>IF(درخواست[[#This Row],[ناشر]]="هاجر",VLOOKUP(درخواست[[#This Row],[استان]],تخفیف[#All],3,FALSE),VLOOKUP(درخواست[[#This Row],[استان]],تخفیف[#All],4,FALSE))</f>
        <v>0.25</v>
      </c>
      <c r="Q1070">
        <f>درخواست[[#This Row],[پشت جلد]]*(1-درخواست[[#This Row],[تخفیف]])</f>
        <v>412500</v>
      </c>
      <c r="R1070">
        <v>9</v>
      </c>
    </row>
    <row r="1071" spans="1:18" x14ac:dyDescent="0.25">
      <c r="A1071" s="24" t="s">
        <v>1611</v>
      </c>
      <c r="B1071" t="s">
        <v>303</v>
      </c>
      <c r="C1071">
        <v>3080631121</v>
      </c>
      <c r="D1071" s="21" t="str">
        <f>MID(درخواست[[#This Row],[کدمدرسه]],1,1)</f>
        <v>3</v>
      </c>
      <c r="E1071" t="s">
        <v>153</v>
      </c>
      <c r="F1071" t="s">
        <v>153</v>
      </c>
      <c r="G1071" t="s">
        <v>304</v>
      </c>
      <c r="H1071" t="str">
        <f>درخواست[[#This Row],[استان]]&amp;"/"&amp;درخواست[[#This Row],[شهر]]&amp;"/"&amp;درخواست[[#This Row],[مدرسه]]</f>
        <v>تهران/تهران/مرکز تخصصی فقه و اصول قبا</v>
      </c>
      <c r="I1071" t="s">
        <v>305</v>
      </c>
      <c r="J1071">
        <v>9196435653</v>
      </c>
      <c r="K1071">
        <v>2122891771</v>
      </c>
      <c r="L1071" s="24" t="s">
        <v>2105</v>
      </c>
      <c r="M1071" t="s">
        <v>22</v>
      </c>
      <c r="N1071" t="str">
        <f>VLOOKUP(درخواست[[#This Row],[کدکتاب]],کتاب[#All],4,FALSE)</f>
        <v>سایر</v>
      </c>
      <c r="O1071">
        <f>VLOOKUP(درخواست[[#This Row],[کدکتاب]],کتاب[#All],3,FALSE)</f>
        <v>400000</v>
      </c>
      <c r="P1071">
        <f>IF(درخواست[[#This Row],[ناشر]]="هاجر",VLOOKUP(درخواست[[#This Row],[استان]],تخفیف[#All],3,FALSE),VLOOKUP(درخواست[[#This Row],[استان]],تخفیف[#All],4,FALSE))</f>
        <v>0.25</v>
      </c>
      <c r="Q1071">
        <f>درخواست[[#This Row],[پشت جلد]]*(1-درخواست[[#This Row],[تخفیف]])</f>
        <v>300000</v>
      </c>
      <c r="R1071">
        <v>2</v>
      </c>
    </row>
    <row r="1072" spans="1:18" x14ac:dyDescent="0.25">
      <c r="A1072" s="24" t="s">
        <v>1612</v>
      </c>
      <c r="B1072" t="s">
        <v>303</v>
      </c>
      <c r="C1072">
        <v>3080631121</v>
      </c>
      <c r="D1072" s="21" t="str">
        <f>MID(درخواست[[#This Row],[کدمدرسه]],1,1)</f>
        <v>3</v>
      </c>
      <c r="E1072" t="s">
        <v>153</v>
      </c>
      <c r="F1072" t="s">
        <v>153</v>
      </c>
      <c r="G1072" t="s">
        <v>304</v>
      </c>
      <c r="H1072" t="str">
        <f>درخواست[[#This Row],[استان]]&amp;"/"&amp;درخواست[[#This Row],[شهر]]&amp;"/"&amp;درخواست[[#This Row],[مدرسه]]</f>
        <v>تهران/تهران/مرکز تخصصی فقه و اصول قبا</v>
      </c>
      <c r="I1072" t="s">
        <v>305</v>
      </c>
      <c r="J1072">
        <v>9196435653</v>
      </c>
      <c r="K1072">
        <v>2122891771</v>
      </c>
      <c r="L1072" s="24" t="s">
        <v>2182</v>
      </c>
      <c r="M1072" t="s">
        <v>100</v>
      </c>
      <c r="N1072" t="str">
        <f>VLOOKUP(درخواست[[#This Row],[کدکتاب]],کتاب[#All],4,FALSE)</f>
        <v>سایر</v>
      </c>
      <c r="O1072">
        <f>VLOOKUP(درخواست[[#This Row],[کدکتاب]],کتاب[#All],3,FALSE)</f>
        <v>450000</v>
      </c>
      <c r="P1072">
        <f>IF(درخواست[[#This Row],[ناشر]]="هاجر",VLOOKUP(درخواست[[#This Row],[استان]],تخفیف[#All],3,FALSE),VLOOKUP(درخواست[[#This Row],[استان]],تخفیف[#All],4,FALSE))</f>
        <v>0.25</v>
      </c>
      <c r="Q1072">
        <f>درخواست[[#This Row],[پشت جلد]]*(1-درخواست[[#This Row],[تخفیف]])</f>
        <v>337500</v>
      </c>
      <c r="R1072">
        <v>9</v>
      </c>
    </row>
    <row r="1073" spans="1:18" x14ac:dyDescent="0.25">
      <c r="A1073" s="24" t="s">
        <v>1613</v>
      </c>
      <c r="B1073" t="s">
        <v>306</v>
      </c>
      <c r="C1073">
        <v>3120302155</v>
      </c>
      <c r="D1073" s="21" t="str">
        <f>MID(درخواست[[#This Row],[کدمدرسه]],1,1)</f>
        <v>3</v>
      </c>
      <c r="E1073" t="s">
        <v>245</v>
      </c>
      <c r="F1073" t="s">
        <v>245</v>
      </c>
      <c r="G1073" t="s">
        <v>307</v>
      </c>
      <c r="H1073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73" t="s">
        <v>308</v>
      </c>
      <c r="J1073">
        <v>9191313057</v>
      </c>
      <c r="K1073">
        <v>2333434883</v>
      </c>
      <c r="L1073" s="24" t="s">
        <v>2103</v>
      </c>
      <c r="M1073" t="s">
        <v>20</v>
      </c>
      <c r="N1073" t="str">
        <f>VLOOKUP(درخواست[[#This Row],[کدکتاب]],کتاب[#All],4,FALSE)</f>
        <v>سایر</v>
      </c>
      <c r="O1073">
        <f>VLOOKUP(درخواست[[#This Row],[کدکتاب]],کتاب[#All],3,FALSE)</f>
        <v>550000</v>
      </c>
      <c r="P1073">
        <f>IF(درخواست[[#This Row],[ناشر]]="هاجر",VLOOKUP(درخواست[[#This Row],[استان]],تخفیف[#All],3,FALSE),VLOOKUP(درخواست[[#This Row],[استان]],تخفیف[#All],4,FALSE))</f>
        <v>0.25</v>
      </c>
      <c r="Q1073">
        <f>درخواست[[#This Row],[پشت جلد]]*(1-درخواست[[#This Row],[تخفیف]])</f>
        <v>412500</v>
      </c>
      <c r="R1073">
        <v>8</v>
      </c>
    </row>
    <row r="1074" spans="1:18" x14ac:dyDescent="0.25">
      <c r="A1074" s="24" t="s">
        <v>1614</v>
      </c>
      <c r="B1074" t="s">
        <v>306</v>
      </c>
      <c r="C1074">
        <v>3120302155</v>
      </c>
      <c r="D1074" s="21" t="str">
        <f>MID(درخواست[[#This Row],[کدمدرسه]],1,1)</f>
        <v>3</v>
      </c>
      <c r="E1074" t="s">
        <v>245</v>
      </c>
      <c r="F1074" t="s">
        <v>245</v>
      </c>
      <c r="G1074" t="s">
        <v>307</v>
      </c>
      <c r="H1074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74" t="s">
        <v>308</v>
      </c>
      <c r="J1074">
        <v>9191313057</v>
      </c>
      <c r="K1074">
        <v>2333434883</v>
      </c>
      <c r="L1074" s="24" t="s">
        <v>2104</v>
      </c>
      <c r="M1074" t="s">
        <v>21</v>
      </c>
      <c r="N1074" t="str">
        <f>VLOOKUP(درخواست[[#This Row],[کدکتاب]],کتاب[#All],4,FALSE)</f>
        <v>سایر</v>
      </c>
      <c r="O1074">
        <f>VLOOKUP(درخواست[[#This Row],[کدکتاب]],کتاب[#All],3,FALSE)</f>
        <v>900000</v>
      </c>
      <c r="P1074">
        <f>IF(درخواست[[#This Row],[ناشر]]="هاجر",VLOOKUP(درخواست[[#This Row],[استان]],تخفیف[#All],3,FALSE),VLOOKUP(درخواست[[#This Row],[استان]],تخفیف[#All],4,FALSE))</f>
        <v>0.25</v>
      </c>
      <c r="Q1074">
        <f>درخواست[[#This Row],[پشت جلد]]*(1-درخواست[[#This Row],[تخفیف]])</f>
        <v>675000</v>
      </c>
      <c r="R1074">
        <v>10</v>
      </c>
    </row>
    <row r="1075" spans="1:18" x14ac:dyDescent="0.25">
      <c r="A1075" s="24" t="s">
        <v>1615</v>
      </c>
      <c r="B1075" t="s">
        <v>306</v>
      </c>
      <c r="C1075">
        <v>3120302155</v>
      </c>
      <c r="D1075" s="21" t="str">
        <f>MID(درخواست[[#This Row],[کدمدرسه]],1,1)</f>
        <v>3</v>
      </c>
      <c r="E1075" t="s">
        <v>245</v>
      </c>
      <c r="F1075" t="s">
        <v>245</v>
      </c>
      <c r="G1075" t="s">
        <v>307</v>
      </c>
      <c r="H1075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75" t="s">
        <v>308</v>
      </c>
      <c r="J1075">
        <v>9191313057</v>
      </c>
      <c r="K1075">
        <v>2333434883</v>
      </c>
      <c r="L1075" s="24" t="s">
        <v>2105</v>
      </c>
      <c r="M1075" t="s">
        <v>22</v>
      </c>
      <c r="N1075" t="str">
        <f>VLOOKUP(درخواست[[#This Row],[کدکتاب]],کتاب[#All],4,FALSE)</f>
        <v>سایر</v>
      </c>
      <c r="O1075">
        <f>VLOOKUP(درخواست[[#This Row],[کدکتاب]],کتاب[#All],3,FALSE)</f>
        <v>400000</v>
      </c>
      <c r="P1075">
        <f>IF(درخواست[[#This Row],[ناشر]]="هاجر",VLOOKUP(درخواست[[#This Row],[استان]],تخفیف[#All],3,FALSE),VLOOKUP(درخواست[[#This Row],[استان]],تخفیف[#All],4,FALSE))</f>
        <v>0.25</v>
      </c>
      <c r="Q1075">
        <f>درخواست[[#This Row],[پشت جلد]]*(1-درخواست[[#This Row],[تخفیف]])</f>
        <v>300000</v>
      </c>
      <c r="R1075">
        <v>7</v>
      </c>
    </row>
    <row r="1076" spans="1:18" x14ac:dyDescent="0.25">
      <c r="A1076" s="24" t="s">
        <v>1616</v>
      </c>
      <c r="B1076" t="s">
        <v>306</v>
      </c>
      <c r="C1076">
        <v>3120302155</v>
      </c>
      <c r="D1076" s="21" t="str">
        <f>MID(درخواست[[#This Row],[کدمدرسه]],1,1)</f>
        <v>3</v>
      </c>
      <c r="E1076" t="s">
        <v>245</v>
      </c>
      <c r="F1076" t="s">
        <v>245</v>
      </c>
      <c r="G1076" t="s">
        <v>307</v>
      </c>
      <c r="H1076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76" t="s">
        <v>308</v>
      </c>
      <c r="J1076">
        <v>9191313057</v>
      </c>
      <c r="K1076">
        <v>2333434883</v>
      </c>
      <c r="L1076" s="24" t="s">
        <v>2108</v>
      </c>
      <c r="M1076" t="s">
        <v>25</v>
      </c>
      <c r="N1076" t="str">
        <f>VLOOKUP(درخواست[[#This Row],[کدکتاب]],کتاب[#All],4,FALSE)</f>
        <v>سایر</v>
      </c>
      <c r="O1076">
        <f>VLOOKUP(درخواست[[#This Row],[کدکتاب]],کتاب[#All],3,FALSE)</f>
        <v>1400000</v>
      </c>
      <c r="P1076">
        <f>IF(درخواست[[#This Row],[ناشر]]="هاجر",VLOOKUP(درخواست[[#This Row],[استان]],تخفیف[#All],3,FALSE),VLOOKUP(درخواست[[#This Row],[استان]],تخفیف[#All],4,FALSE))</f>
        <v>0.25</v>
      </c>
      <c r="Q1076">
        <f>درخواست[[#This Row],[پشت جلد]]*(1-درخواست[[#This Row],[تخفیف]])</f>
        <v>1050000</v>
      </c>
      <c r="R1076">
        <v>3</v>
      </c>
    </row>
    <row r="1077" spans="1:18" x14ac:dyDescent="0.25">
      <c r="A1077" s="24" t="s">
        <v>1617</v>
      </c>
      <c r="B1077" t="s">
        <v>306</v>
      </c>
      <c r="C1077">
        <v>3120302155</v>
      </c>
      <c r="D1077" s="21" t="str">
        <f>MID(درخواست[[#This Row],[کدمدرسه]],1,1)</f>
        <v>3</v>
      </c>
      <c r="E1077" t="s">
        <v>245</v>
      </c>
      <c r="F1077" t="s">
        <v>245</v>
      </c>
      <c r="G1077" t="s">
        <v>307</v>
      </c>
      <c r="H1077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77" t="s">
        <v>308</v>
      </c>
      <c r="J1077">
        <v>9191313057</v>
      </c>
      <c r="K1077">
        <v>2333434883</v>
      </c>
      <c r="L1077" s="24" t="s">
        <v>2109</v>
      </c>
      <c r="M1077" t="s">
        <v>26</v>
      </c>
      <c r="N1077" t="str">
        <f>VLOOKUP(درخواست[[#This Row],[کدکتاب]],کتاب[#All],4,FALSE)</f>
        <v>سایر</v>
      </c>
      <c r="O1077">
        <f>VLOOKUP(درخواست[[#This Row],[کدکتاب]],کتاب[#All],3,FALSE)</f>
        <v>170000</v>
      </c>
      <c r="P1077">
        <f>IF(درخواست[[#This Row],[ناشر]]="هاجر",VLOOKUP(درخواست[[#This Row],[استان]],تخفیف[#All],3,FALSE),VLOOKUP(درخواست[[#This Row],[استان]],تخفیف[#All],4,FALSE))</f>
        <v>0.25</v>
      </c>
      <c r="Q1077">
        <f>درخواست[[#This Row],[پشت جلد]]*(1-درخواست[[#This Row],[تخفیف]])</f>
        <v>127500</v>
      </c>
      <c r="R1077">
        <v>4</v>
      </c>
    </row>
    <row r="1078" spans="1:18" x14ac:dyDescent="0.25">
      <c r="A1078" s="24" t="s">
        <v>1618</v>
      </c>
      <c r="B1078" t="s">
        <v>306</v>
      </c>
      <c r="C1078">
        <v>3120302155</v>
      </c>
      <c r="D1078" s="21" t="str">
        <f>MID(درخواست[[#This Row],[کدمدرسه]],1,1)</f>
        <v>3</v>
      </c>
      <c r="E1078" t="s">
        <v>245</v>
      </c>
      <c r="F1078" t="s">
        <v>245</v>
      </c>
      <c r="G1078" t="s">
        <v>307</v>
      </c>
      <c r="H1078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78" t="s">
        <v>308</v>
      </c>
      <c r="J1078">
        <v>9191313057</v>
      </c>
      <c r="K1078">
        <v>2333434883</v>
      </c>
      <c r="L1078" s="24" t="s">
        <v>2132</v>
      </c>
      <c r="M1078" t="s">
        <v>46</v>
      </c>
      <c r="N1078" t="str">
        <f>VLOOKUP(درخواست[[#This Row],[کدکتاب]],کتاب[#All],4,FALSE)</f>
        <v>سایر</v>
      </c>
      <c r="O1078">
        <f>VLOOKUP(درخواست[[#This Row],[کدکتاب]],کتاب[#All],3,FALSE)</f>
        <v>400000</v>
      </c>
      <c r="P1078">
        <f>IF(درخواست[[#This Row],[ناشر]]="هاجر",VLOOKUP(درخواست[[#This Row],[استان]],تخفیف[#All],3,FALSE),VLOOKUP(درخواست[[#This Row],[استان]],تخفیف[#All],4,FALSE))</f>
        <v>0.25</v>
      </c>
      <c r="Q1078">
        <f>درخواست[[#This Row],[پشت جلد]]*(1-درخواست[[#This Row],[تخفیف]])</f>
        <v>300000</v>
      </c>
      <c r="R1078">
        <v>4</v>
      </c>
    </row>
    <row r="1079" spans="1:18" x14ac:dyDescent="0.25">
      <c r="A1079" s="24" t="s">
        <v>1619</v>
      </c>
      <c r="B1079" t="s">
        <v>306</v>
      </c>
      <c r="C1079">
        <v>3120302155</v>
      </c>
      <c r="D1079" s="21" t="str">
        <f>MID(درخواست[[#This Row],[کدمدرسه]],1,1)</f>
        <v>3</v>
      </c>
      <c r="E1079" t="s">
        <v>245</v>
      </c>
      <c r="F1079" t="s">
        <v>245</v>
      </c>
      <c r="G1079" t="s">
        <v>307</v>
      </c>
      <c r="H1079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79" t="s">
        <v>308</v>
      </c>
      <c r="J1079">
        <v>9191313057</v>
      </c>
      <c r="K1079">
        <v>2333434883</v>
      </c>
      <c r="L1079" s="24" t="s">
        <v>2134</v>
      </c>
      <c r="M1079" t="s">
        <v>53</v>
      </c>
      <c r="N1079" t="str">
        <f>VLOOKUP(درخواست[[#This Row],[کدکتاب]],کتاب[#All],4,FALSE)</f>
        <v>سایر</v>
      </c>
      <c r="O1079">
        <f>VLOOKUP(درخواست[[#This Row],[کدکتاب]],کتاب[#All],3,FALSE)</f>
        <v>233000</v>
      </c>
      <c r="P1079">
        <f>IF(درخواست[[#This Row],[ناشر]]="هاجر",VLOOKUP(درخواست[[#This Row],[استان]],تخفیف[#All],3,FALSE),VLOOKUP(درخواست[[#This Row],[استان]],تخفیف[#All],4,FALSE))</f>
        <v>0.25</v>
      </c>
      <c r="Q1079">
        <f>درخواست[[#This Row],[پشت جلد]]*(1-درخواست[[#This Row],[تخفیف]])</f>
        <v>174750</v>
      </c>
      <c r="R1079">
        <v>25</v>
      </c>
    </row>
    <row r="1080" spans="1:18" x14ac:dyDescent="0.25">
      <c r="A1080" s="24" t="s">
        <v>1620</v>
      </c>
      <c r="B1080" t="s">
        <v>306</v>
      </c>
      <c r="C1080">
        <v>3120302155</v>
      </c>
      <c r="D1080" s="21" t="str">
        <f>MID(درخواست[[#This Row],[کدمدرسه]],1,1)</f>
        <v>3</v>
      </c>
      <c r="E1080" t="s">
        <v>245</v>
      </c>
      <c r="F1080" t="s">
        <v>245</v>
      </c>
      <c r="G1080" t="s">
        <v>307</v>
      </c>
      <c r="H1080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80" t="s">
        <v>308</v>
      </c>
      <c r="J1080">
        <v>9191313057</v>
      </c>
      <c r="K1080">
        <v>2333434883</v>
      </c>
      <c r="L1080" s="24" t="s">
        <v>2145</v>
      </c>
      <c r="M1080" t="s">
        <v>64</v>
      </c>
      <c r="N1080" t="str">
        <f>VLOOKUP(درخواست[[#This Row],[کدکتاب]],کتاب[#All],4,FALSE)</f>
        <v>سایر</v>
      </c>
      <c r="O1080">
        <f>VLOOKUP(درخواست[[#This Row],[کدکتاب]],کتاب[#All],3,FALSE)</f>
        <v>620000</v>
      </c>
      <c r="P1080">
        <f>IF(درخواست[[#This Row],[ناشر]]="هاجر",VLOOKUP(درخواست[[#This Row],[استان]],تخفیف[#All],3,FALSE),VLOOKUP(درخواست[[#This Row],[استان]],تخفیف[#All],4,FALSE))</f>
        <v>0.25</v>
      </c>
      <c r="Q1080">
        <f>درخواست[[#This Row],[پشت جلد]]*(1-درخواست[[#This Row],[تخفیف]])</f>
        <v>465000</v>
      </c>
      <c r="R1080">
        <v>5</v>
      </c>
    </row>
    <row r="1081" spans="1:18" x14ac:dyDescent="0.25">
      <c r="A1081" s="24" t="s">
        <v>1621</v>
      </c>
      <c r="B1081" t="s">
        <v>306</v>
      </c>
      <c r="C1081">
        <v>3120302155</v>
      </c>
      <c r="D1081" s="21" t="str">
        <f>MID(درخواست[[#This Row],[کدمدرسه]],1,1)</f>
        <v>3</v>
      </c>
      <c r="E1081" t="s">
        <v>245</v>
      </c>
      <c r="F1081" t="s">
        <v>245</v>
      </c>
      <c r="G1081" t="s">
        <v>307</v>
      </c>
      <c r="H1081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81" t="s">
        <v>308</v>
      </c>
      <c r="J1081">
        <v>9191313057</v>
      </c>
      <c r="K1081">
        <v>2333434883</v>
      </c>
      <c r="L1081" s="24" t="s">
        <v>2153</v>
      </c>
      <c r="M1081" t="s">
        <v>69</v>
      </c>
      <c r="N1081" t="str">
        <f>VLOOKUP(درخواست[[#This Row],[کدکتاب]],کتاب[#All],4,FALSE)</f>
        <v>سایر</v>
      </c>
      <c r="O1081">
        <f>VLOOKUP(درخواست[[#This Row],[کدکتاب]],کتاب[#All],3,FALSE)</f>
        <v>390000</v>
      </c>
      <c r="P1081">
        <f>IF(درخواست[[#This Row],[ناشر]]="هاجر",VLOOKUP(درخواست[[#This Row],[استان]],تخفیف[#All],3,FALSE),VLOOKUP(درخواست[[#This Row],[استان]],تخفیف[#All],4,FALSE))</f>
        <v>0.25</v>
      </c>
      <c r="Q1081">
        <f>درخواست[[#This Row],[پشت جلد]]*(1-درخواست[[#This Row],[تخفیف]])</f>
        <v>292500</v>
      </c>
      <c r="R1081">
        <v>3</v>
      </c>
    </row>
    <row r="1082" spans="1:18" x14ac:dyDescent="0.25">
      <c r="A1082" s="24" t="s">
        <v>1622</v>
      </c>
      <c r="B1082" t="s">
        <v>306</v>
      </c>
      <c r="C1082">
        <v>3120302155</v>
      </c>
      <c r="D1082" s="21" t="str">
        <f>MID(درخواست[[#This Row],[کدمدرسه]],1,1)</f>
        <v>3</v>
      </c>
      <c r="E1082" t="s">
        <v>245</v>
      </c>
      <c r="F1082" t="s">
        <v>245</v>
      </c>
      <c r="G1082" t="s">
        <v>307</v>
      </c>
      <c r="H1082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82" t="s">
        <v>308</v>
      </c>
      <c r="J1082">
        <v>9191313057</v>
      </c>
      <c r="K1082">
        <v>2333434883</v>
      </c>
      <c r="L1082" s="24" t="s">
        <v>2149</v>
      </c>
      <c r="M1082" t="s">
        <v>70</v>
      </c>
      <c r="N1082" t="str">
        <f>VLOOKUP(درخواست[[#This Row],[کدکتاب]],کتاب[#All],4,FALSE)</f>
        <v>سایر</v>
      </c>
      <c r="O1082">
        <f>VLOOKUP(درخواست[[#This Row],[کدکتاب]],کتاب[#All],3,FALSE)</f>
        <v>340000</v>
      </c>
      <c r="P1082">
        <f>IF(درخواست[[#This Row],[ناشر]]="هاجر",VLOOKUP(درخواست[[#This Row],[استان]],تخفیف[#All],3,FALSE),VLOOKUP(درخواست[[#This Row],[استان]],تخفیف[#All],4,FALSE))</f>
        <v>0.25</v>
      </c>
      <c r="Q1082">
        <f>درخواست[[#This Row],[پشت جلد]]*(1-درخواست[[#This Row],[تخفیف]])</f>
        <v>255000</v>
      </c>
      <c r="R1082">
        <v>15</v>
      </c>
    </row>
    <row r="1083" spans="1:18" x14ac:dyDescent="0.25">
      <c r="A1083" s="24" t="s">
        <v>1623</v>
      </c>
      <c r="B1083" t="s">
        <v>306</v>
      </c>
      <c r="C1083">
        <v>3120302155</v>
      </c>
      <c r="D1083" s="21" t="str">
        <f>MID(درخواست[[#This Row],[کدمدرسه]],1,1)</f>
        <v>3</v>
      </c>
      <c r="E1083" t="s">
        <v>245</v>
      </c>
      <c r="F1083" t="s">
        <v>245</v>
      </c>
      <c r="G1083" t="s">
        <v>307</v>
      </c>
      <c r="H1083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83" t="s">
        <v>308</v>
      </c>
      <c r="J1083">
        <v>9191313057</v>
      </c>
      <c r="K1083">
        <v>2333434883</v>
      </c>
      <c r="L1083" s="24" t="s">
        <v>2156</v>
      </c>
      <c r="M1083" t="s">
        <v>75</v>
      </c>
      <c r="N1083" t="str">
        <f>VLOOKUP(درخواست[[#This Row],[کدکتاب]],کتاب[#All],4,FALSE)</f>
        <v>هاجر</v>
      </c>
      <c r="O1083">
        <f>VLOOKUP(درخواست[[#This Row],[کدکتاب]],کتاب[#All],3,FALSE)</f>
        <v>500000</v>
      </c>
      <c r="P1083">
        <f>IF(درخواست[[#This Row],[ناشر]]="هاجر",VLOOKUP(درخواست[[#This Row],[استان]],تخفیف[#All],3,FALSE),VLOOKUP(درخواست[[#This Row],[استان]],تخفیف[#All],4,FALSE))</f>
        <v>0.37</v>
      </c>
      <c r="Q1083">
        <f>درخواست[[#This Row],[پشت جلد]]*(1-درخواست[[#This Row],[تخفیف]])</f>
        <v>315000</v>
      </c>
      <c r="R1083">
        <v>10</v>
      </c>
    </row>
    <row r="1084" spans="1:18" x14ac:dyDescent="0.25">
      <c r="A1084" s="24" t="s">
        <v>1624</v>
      </c>
      <c r="B1084" t="s">
        <v>306</v>
      </c>
      <c r="C1084">
        <v>3120302155</v>
      </c>
      <c r="D1084" s="21" t="str">
        <f>MID(درخواست[[#This Row],[کدمدرسه]],1,1)</f>
        <v>3</v>
      </c>
      <c r="E1084" t="s">
        <v>245</v>
      </c>
      <c r="F1084" t="s">
        <v>245</v>
      </c>
      <c r="G1084" t="s">
        <v>307</v>
      </c>
      <c r="H1084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84" t="s">
        <v>308</v>
      </c>
      <c r="J1084">
        <v>9191313057</v>
      </c>
      <c r="K1084">
        <v>2333434883</v>
      </c>
      <c r="L1084" s="24" t="s">
        <v>2160</v>
      </c>
      <c r="M1084" t="s">
        <v>77</v>
      </c>
      <c r="N1084" t="str">
        <f>VLOOKUP(درخواست[[#This Row],[کدکتاب]],کتاب[#All],4,FALSE)</f>
        <v>سایر</v>
      </c>
      <c r="O1084">
        <f>VLOOKUP(درخواست[[#This Row],[کدکتاب]],کتاب[#All],3,FALSE)</f>
        <v>566000</v>
      </c>
      <c r="P1084">
        <f>IF(درخواست[[#This Row],[ناشر]]="هاجر",VLOOKUP(درخواست[[#This Row],[استان]],تخفیف[#All],3,FALSE),VLOOKUP(درخواست[[#This Row],[استان]],تخفیف[#All],4,FALSE))</f>
        <v>0.25</v>
      </c>
      <c r="Q1084">
        <f>درخواست[[#This Row],[پشت جلد]]*(1-درخواست[[#This Row],[تخفیف]])</f>
        <v>424500</v>
      </c>
      <c r="R1084">
        <v>7</v>
      </c>
    </row>
    <row r="1085" spans="1:18" x14ac:dyDescent="0.25">
      <c r="A1085" s="24" t="s">
        <v>1625</v>
      </c>
      <c r="B1085" t="s">
        <v>306</v>
      </c>
      <c r="C1085">
        <v>3120302155</v>
      </c>
      <c r="D1085" s="21" t="str">
        <f>MID(درخواست[[#This Row],[کدمدرسه]],1,1)</f>
        <v>3</v>
      </c>
      <c r="E1085" t="s">
        <v>245</v>
      </c>
      <c r="F1085" t="s">
        <v>245</v>
      </c>
      <c r="G1085" t="s">
        <v>307</v>
      </c>
      <c r="H1085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85" t="s">
        <v>308</v>
      </c>
      <c r="J1085">
        <v>9191313057</v>
      </c>
      <c r="K1085">
        <v>2333434883</v>
      </c>
      <c r="L1085" s="24" t="s">
        <v>2159</v>
      </c>
      <c r="M1085" t="s">
        <v>78</v>
      </c>
      <c r="N1085" t="str">
        <f>VLOOKUP(درخواست[[#This Row],[کدکتاب]],کتاب[#All],4,FALSE)</f>
        <v>هاجر</v>
      </c>
      <c r="O1085">
        <f>VLOOKUP(درخواست[[#This Row],[کدکتاب]],کتاب[#All],3,FALSE)</f>
        <v>490000</v>
      </c>
      <c r="P1085">
        <f>IF(درخواست[[#This Row],[ناشر]]="هاجر",VLOOKUP(درخواست[[#This Row],[استان]],تخفیف[#All],3,FALSE),VLOOKUP(درخواست[[#This Row],[استان]],تخفیف[#All],4,FALSE))</f>
        <v>0.37</v>
      </c>
      <c r="Q1085">
        <f>درخواست[[#This Row],[پشت جلد]]*(1-درخواست[[#This Row],[تخفیف]])</f>
        <v>308700</v>
      </c>
      <c r="R1085">
        <v>9</v>
      </c>
    </row>
    <row r="1086" spans="1:18" x14ac:dyDescent="0.25">
      <c r="A1086" s="24" t="s">
        <v>1626</v>
      </c>
      <c r="B1086" t="s">
        <v>306</v>
      </c>
      <c r="C1086">
        <v>3120302155</v>
      </c>
      <c r="D1086" s="21" t="str">
        <f>MID(درخواست[[#This Row],[کدمدرسه]],1,1)</f>
        <v>3</v>
      </c>
      <c r="E1086" t="s">
        <v>245</v>
      </c>
      <c r="F1086" t="s">
        <v>245</v>
      </c>
      <c r="G1086" t="s">
        <v>307</v>
      </c>
      <c r="H1086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86" t="s">
        <v>308</v>
      </c>
      <c r="J1086">
        <v>9191313057</v>
      </c>
      <c r="K1086">
        <v>2333434883</v>
      </c>
      <c r="L1086" s="24" t="s">
        <v>2165</v>
      </c>
      <c r="M1086" t="s">
        <v>81</v>
      </c>
      <c r="N1086" t="str">
        <f>VLOOKUP(درخواست[[#This Row],[کدکتاب]],کتاب[#All],4,FALSE)</f>
        <v>سایر</v>
      </c>
      <c r="O1086">
        <f>VLOOKUP(درخواست[[#This Row],[کدکتاب]],کتاب[#All],3,FALSE)</f>
        <v>235000</v>
      </c>
      <c r="P1086">
        <f>IF(درخواست[[#This Row],[ناشر]]="هاجر",VLOOKUP(درخواست[[#This Row],[استان]],تخفیف[#All],3,FALSE),VLOOKUP(درخواست[[#This Row],[استان]],تخفیف[#All],4,FALSE))</f>
        <v>0.25</v>
      </c>
      <c r="Q1086">
        <f>درخواست[[#This Row],[پشت جلد]]*(1-درخواست[[#This Row],[تخفیف]])</f>
        <v>176250</v>
      </c>
      <c r="R1086">
        <v>10</v>
      </c>
    </row>
    <row r="1087" spans="1:18" x14ac:dyDescent="0.25">
      <c r="A1087" s="24" t="s">
        <v>1627</v>
      </c>
      <c r="B1087" t="s">
        <v>306</v>
      </c>
      <c r="C1087">
        <v>3120302155</v>
      </c>
      <c r="D1087" s="21" t="str">
        <f>MID(درخواست[[#This Row],[کدمدرسه]],1,1)</f>
        <v>3</v>
      </c>
      <c r="E1087" t="s">
        <v>245</v>
      </c>
      <c r="F1087" t="s">
        <v>245</v>
      </c>
      <c r="G1087" t="s">
        <v>307</v>
      </c>
      <c r="H1087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87" t="s">
        <v>308</v>
      </c>
      <c r="J1087">
        <v>9191313057</v>
      </c>
      <c r="K1087">
        <v>2333434883</v>
      </c>
      <c r="L1087" s="24" t="s">
        <v>2173</v>
      </c>
      <c r="M1087" t="s">
        <v>90</v>
      </c>
      <c r="N1087" t="str">
        <f>VLOOKUP(درخواست[[#This Row],[کدکتاب]],کتاب[#All],4,FALSE)</f>
        <v>سایر</v>
      </c>
      <c r="O1087">
        <f>VLOOKUP(درخواست[[#This Row],[کدکتاب]],کتاب[#All],3,FALSE)</f>
        <v>150000</v>
      </c>
      <c r="P1087">
        <f>IF(درخواست[[#This Row],[ناشر]]="هاجر",VLOOKUP(درخواست[[#This Row],[استان]],تخفیف[#All],3,FALSE),VLOOKUP(درخواست[[#This Row],[استان]],تخفیف[#All],4,FALSE))</f>
        <v>0.25</v>
      </c>
      <c r="Q1087">
        <f>درخواست[[#This Row],[پشت جلد]]*(1-درخواست[[#This Row],[تخفیف]])</f>
        <v>112500</v>
      </c>
      <c r="R1087">
        <v>15</v>
      </c>
    </row>
    <row r="1088" spans="1:18" x14ac:dyDescent="0.25">
      <c r="A1088" s="24" t="s">
        <v>1628</v>
      </c>
      <c r="B1088" t="s">
        <v>306</v>
      </c>
      <c r="C1088">
        <v>3120302155</v>
      </c>
      <c r="D1088" s="21" t="str">
        <f>MID(درخواست[[#This Row],[کدمدرسه]],1,1)</f>
        <v>3</v>
      </c>
      <c r="E1088" t="s">
        <v>245</v>
      </c>
      <c r="F1088" t="s">
        <v>245</v>
      </c>
      <c r="G1088" t="s">
        <v>307</v>
      </c>
      <c r="H1088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88" t="s">
        <v>308</v>
      </c>
      <c r="J1088">
        <v>9191313057</v>
      </c>
      <c r="K1088">
        <v>2333434883</v>
      </c>
      <c r="L1088" s="24" t="s">
        <v>2182</v>
      </c>
      <c r="M1088" t="s">
        <v>100</v>
      </c>
      <c r="N1088" t="str">
        <f>VLOOKUP(درخواست[[#This Row],[کدکتاب]],کتاب[#All],4,FALSE)</f>
        <v>سایر</v>
      </c>
      <c r="O1088">
        <f>VLOOKUP(درخواست[[#This Row],[کدکتاب]],کتاب[#All],3,FALSE)</f>
        <v>450000</v>
      </c>
      <c r="P1088">
        <f>IF(درخواست[[#This Row],[ناشر]]="هاجر",VLOOKUP(درخواست[[#This Row],[استان]],تخفیف[#All],3,FALSE),VLOOKUP(درخواست[[#This Row],[استان]],تخفیف[#All],4,FALSE))</f>
        <v>0.25</v>
      </c>
      <c r="Q1088">
        <f>درخواست[[#This Row],[پشت جلد]]*(1-درخواست[[#This Row],[تخفیف]])</f>
        <v>337500</v>
      </c>
      <c r="R1088">
        <v>5</v>
      </c>
    </row>
    <row r="1089" spans="1:18" x14ac:dyDescent="0.25">
      <c r="A1089" s="24" t="s">
        <v>1629</v>
      </c>
      <c r="B1089" t="s">
        <v>306</v>
      </c>
      <c r="C1089">
        <v>3120302155</v>
      </c>
      <c r="D1089" s="21" t="str">
        <f>MID(درخواست[[#This Row],[کدمدرسه]],1,1)</f>
        <v>3</v>
      </c>
      <c r="E1089" t="s">
        <v>245</v>
      </c>
      <c r="F1089" t="s">
        <v>245</v>
      </c>
      <c r="G1089" t="s">
        <v>307</v>
      </c>
      <c r="H1089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89" t="s">
        <v>308</v>
      </c>
      <c r="J1089">
        <v>9191313057</v>
      </c>
      <c r="K1089">
        <v>2333434883</v>
      </c>
      <c r="L1089" s="24" t="s">
        <v>2186</v>
      </c>
      <c r="M1089" t="s">
        <v>104</v>
      </c>
      <c r="N1089" t="str">
        <f>VLOOKUP(درخواست[[#This Row],[کدکتاب]],کتاب[#All],4,FALSE)</f>
        <v>سایر</v>
      </c>
      <c r="O1089">
        <f>VLOOKUP(درخواست[[#This Row],[کدکتاب]],کتاب[#All],3,FALSE)</f>
        <v>500000</v>
      </c>
      <c r="P1089">
        <f>IF(درخواست[[#This Row],[ناشر]]="هاجر",VLOOKUP(درخواست[[#This Row],[استان]],تخفیف[#All],3,FALSE),VLOOKUP(درخواست[[#This Row],[استان]],تخفیف[#All],4,FALSE))</f>
        <v>0.25</v>
      </c>
      <c r="Q1089">
        <f>درخواست[[#This Row],[پشت جلد]]*(1-درخواست[[#This Row],[تخفیف]])</f>
        <v>375000</v>
      </c>
      <c r="R1089">
        <v>14</v>
      </c>
    </row>
    <row r="1090" spans="1:18" x14ac:dyDescent="0.25">
      <c r="A1090" s="24" t="s">
        <v>1630</v>
      </c>
      <c r="B1090" t="s">
        <v>306</v>
      </c>
      <c r="C1090">
        <v>3120302155</v>
      </c>
      <c r="D1090" s="21" t="str">
        <f>MID(درخواست[[#This Row],[کدمدرسه]],1,1)</f>
        <v>3</v>
      </c>
      <c r="E1090" t="s">
        <v>245</v>
      </c>
      <c r="F1090" t="s">
        <v>245</v>
      </c>
      <c r="G1090" t="s">
        <v>307</v>
      </c>
      <c r="H1090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90" t="s">
        <v>308</v>
      </c>
      <c r="J1090">
        <v>9191313057</v>
      </c>
      <c r="K1090">
        <v>2333434883</v>
      </c>
      <c r="L1090" s="24" t="s">
        <v>2192</v>
      </c>
      <c r="M1090" t="s">
        <v>110</v>
      </c>
      <c r="N1090" t="str">
        <f>VLOOKUP(درخواست[[#This Row],[کدکتاب]],کتاب[#All],4,FALSE)</f>
        <v>سایر</v>
      </c>
      <c r="O1090">
        <f>VLOOKUP(درخواست[[#This Row],[کدکتاب]],کتاب[#All],3,FALSE)</f>
        <v>58000</v>
      </c>
      <c r="P1090">
        <f>IF(درخواست[[#This Row],[ناشر]]="هاجر",VLOOKUP(درخواست[[#This Row],[استان]],تخفیف[#All],3,FALSE),VLOOKUP(درخواست[[#This Row],[استان]],تخفیف[#All],4,FALSE))</f>
        <v>0.25</v>
      </c>
      <c r="Q1090">
        <f>درخواست[[#This Row],[پشت جلد]]*(1-درخواست[[#This Row],[تخفیف]])</f>
        <v>43500</v>
      </c>
      <c r="R1090">
        <v>7</v>
      </c>
    </row>
    <row r="1091" spans="1:18" x14ac:dyDescent="0.25">
      <c r="A1091" s="24" t="s">
        <v>1631</v>
      </c>
      <c r="B1091" t="s">
        <v>306</v>
      </c>
      <c r="C1091">
        <v>3120302155</v>
      </c>
      <c r="D1091" s="21" t="str">
        <f>MID(درخواست[[#This Row],[کدمدرسه]],1,1)</f>
        <v>3</v>
      </c>
      <c r="E1091" t="s">
        <v>245</v>
      </c>
      <c r="F1091" t="s">
        <v>245</v>
      </c>
      <c r="G1091" t="s">
        <v>307</v>
      </c>
      <c r="H1091" t="str">
        <f>درخواست[[#This Row],[استان]]&amp;"/"&amp;درخواست[[#This Row],[شهر]]&amp;"/"&amp;درخواست[[#This Row],[مدرسه]]</f>
        <v>سمنان/سمنان/موسسه آموزش عالی حوزوی عصمتیه</v>
      </c>
      <c r="I1091" t="s">
        <v>308</v>
      </c>
      <c r="J1091">
        <v>9191313057</v>
      </c>
      <c r="K1091">
        <v>2333434883</v>
      </c>
      <c r="L1091" s="24" t="s">
        <v>2201</v>
      </c>
      <c r="M1091" t="s">
        <v>121</v>
      </c>
      <c r="N1091" t="str">
        <f>VLOOKUP(درخواست[[#This Row],[کدکتاب]],کتاب[#All],4,FALSE)</f>
        <v>هاجر</v>
      </c>
      <c r="O1091">
        <f>VLOOKUP(درخواست[[#This Row],[کدکتاب]],کتاب[#All],3,FALSE)</f>
        <v>350000</v>
      </c>
      <c r="P1091">
        <f>IF(درخواست[[#This Row],[ناشر]]="هاجر",VLOOKUP(درخواست[[#This Row],[استان]],تخفیف[#All],3,FALSE),VLOOKUP(درخواست[[#This Row],[استان]],تخفیف[#All],4,FALSE))</f>
        <v>0.37</v>
      </c>
      <c r="Q1091">
        <f>درخواست[[#This Row],[پشت جلد]]*(1-درخواست[[#This Row],[تخفیف]])</f>
        <v>220500</v>
      </c>
      <c r="R1091">
        <v>7</v>
      </c>
    </row>
    <row r="1092" spans="1:18" x14ac:dyDescent="0.25">
      <c r="A1092" s="24" t="s">
        <v>1632</v>
      </c>
      <c r="B1092" t="s">
        <v>309</v>
      </c>
      <c r="C1092">
        <v>3080630173</v>
      </c>
      <c r="D1092" s="21" t="str">
        <f>MID(درخواست[[#This Row],[کدمدرسه]],1,1)</f>
        <v>3</v>
      </c>
      <c r="E1092" t="s">
        <v>153</v>
      </c>
      <c r="F1092" t="s">
        <v>153</v>
      </c>
      <c r="G1092" t="s">
        <v>310</v>
      </c>
      <c r="H1092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092" t="s">
        <v>311</v>
      </c>
      <c r="J1092">
        <v>9104493203</v>
      </c>
      <c r="K1092">
        <v>2133053195</v>
      </c>
      <c r="L1092" s="24" t="s">
        <v>2103</v>
      </c>
      <c r="M1092" t="s">
        <v>20</v>
      </c>
      <c r="N1092" t="str">
        <f>VLOOKUP(درخواست[[#This Row],[کدکتاب]],کتاب[#All],4,FALSE)</f>
        <v>سایر</v>
      </c>
      <c r="O1092">
        <f>VLOOKUP(درخواست[[#This Row],[کدکتاب]],کتاب[#All],3,FALSE)</f>
        <v>550000</v>
      </c>
      <c r="P1092">
        <f>IF(درخواست[[#This Row],[ناشر]]="هاجر",VLOOKUP(درخواست[[#This Row],[استان]],تخفیف[#All],3,FALSE),VLOOKUP(درخواست[[#This Row],[استان]],تخفیف[#All],4,FALSE))</f>
        <v>0.25</v>
      </c>
      <c r="Q1092">
        <f>درخواست[[#This Row],[پشت جلد]]*(1-درخواست[[#This Row],[تخفیف]])</f>
        <v>412500</v>
      </c>
      <c r="R1092">
        <v>6</v>
      </c>
    </row>
    <row r="1093" spans="1:18" x14ac:dyDescent="0.25">
      <c r="A1093" s="24" t="s">
        <v>1633</v>
      </c>
      <c r="B1093" t="s">
        <v>309</v>
      </c>
      <c r="C1093">
        <v>3080630173</v>
      </c>
      <c r="D1093" s="21" t="str">
        <f>MID(درخواست[[#This Row],[کدمدرسه]],1,1)</f>
        <v>3</v>
      </c>
      <c r="E1093" t="s">
        <v>153</v>
      </c>
      <c r="F1093" t="s">
        <v>153</v>
      </c>
      <c r="G1093" t="s">
        <v>310</v>
      </c>
      <c r="H1093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093" t="s">
        <v>311</v>
      </c>
      <c r="J1093">
        <v>9104493203</v>
      </c>
      <c r="K1093">
        <v>2133053195</v>
      </c>
      <c r="L1093" s="24" t="s">
        <v>2104</v>
      </c>
      <c r="M1093" t="s">
        <v>21</v>
      </c>
      <c r="N1093" t="str">
        <f>VLOOKUP(درخواست[[#This Row],[کدکتاب]],کتاب[#All],4,FALSE)</f>
        <v>سایر</v>
      </c>
      <c r="O1093">
        <f>VLOOKUP(درخواست[[#This Row],[کدکتاب]],کتاب[#All],3,FALSE)</f>
        <v>900000</v>
      </c>
      <c r="P1093">
        <f>IF(درخواست[[#This Row],[ناشر]]="هاجر",VLOOKUP(درخواست[[#This Row],[استان]],تخفیف[#All],3,FALSE),VLOOKUP(درخواست[[#This Row],[استان]],تخفیف[#All],4,FALSE))</f>
        <v>0.25</v>
      </c>
      <c r="Q1093">
        <f>درخواست[[#This Row],[پشت جلد]]*(1-درخواست[[#This Row],[تخفیف]])</f>
        <v>675000</v>
      </c>
      <c r="R1093">
        <v>26</v>
      </c>
    </row>
    <row r="1094" spans="1:18" x14ac:dyDescent="0.25">
      <c r="A1094" s="24" t="s">
        <v>1634</v>
      </c>
      <c r="B1094" t="s">
        <v>309</v>
      </c>
      <c r="C1094">
        <v>3080630173</v>
      </c>
      <c r="D1094" s="21" t="str">
        <f>MID(درخواست[[#This Row],[کدمدرسه]],1,1)</f>
        <v>3</v>
      </c>
      <c r="E1094" t="s">
        <v>153</v>
      </c>
      <c r="F1094" t="s">
        <v>153</v>
      </c>
      <c r="G1094" t="s">
        <v>310</v>
      </c>
      <c r="H1094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094" t="s">
        <v>311</v>
      </c>
      <c r="J1094">
        <v>9104493203</v>
      </c>
      <c r="K1094">
        <v>2133053195</v>
      </c>
      <c r="L1094" s="24" t="s">
        <v>2105</v>
      </c>
      <c r="M1094" t="s">
        <v>22</v>
      </c>
      <c r="N1094" t="str">
        <f>VLOOKUP(درخواست[[#This Row],[کدکتاب]],کتاب[#All],4,FALSE)</f>
        <v>سایر</v>
      </c>
      <c r="O1094">
        <f>VLOOKUP(درخواست[[#This Row],[کدکتاب]],کتاب[#All],3,FALSE)</f>
        <v>400000</v>
      </c>
      <c r="P1094">
        <f>IF(درخواست[[#This Row],[ناشر]]="هاجر",VLOOKUP(درخواست[[#This Row],[استان]],تخفیف[#All],3,FALSE),VLOOKUP(درخواست[[#This Row],[استان]],تخفیف[#All],4,FALSE))</f>
        <v>0.25</v>
      </c>
      <c r="Q1094">
        <f>درخواست[[#This Row],[پشت جلد]]*(1-درخواست[[#This Row],[تخفیف]])</f>
        <v>300000</v>
      </c>
      <c r="R1094">
        <v>6</v>
      </c>
    </row>
    <row r="1095" spans="1:18" x14ac:dyDescent="0.25">
      <c r="A1095" s="24" t="s">
        <v>1635</v>
      </c>
      <c r="B1095" t="s">
        <v>309</v>
      </c>
      <c r="C1095">
        <v>3080630173</v>
      </c>
      <c r="D1095" s="21" t="str">
        <f>MID(درخواست[[#This Row],[کدمدرسه]],1,1)</f>
        <v>3</v>
      </c>
      <c r="E1095" t="s">
        <v>153</v>
      </c>
      <c r="F1095" t="s">
        <v>153</v>
      </c>
      <c r="G1095" t="s">
        <v>310</v>
      </c>
      <c r="H1095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095" t="s">
        <v>311</v>
      </c>
      <c r="J1095">
        <v>9104493203</v>
      </c>
      <c r="K1095">
        <v>2133053195</v>
      </c>
      <c r="L1095" s="24" t="s">
        <v>2109</v>
      </c>
      <c r="M1095" t="s">
        <v>26</v>
      </c>
      <c r="N1095" t="str">
        <f>VLOOKUP(درخواست[[#This Row],[کدکتاب]],کتاب[#All],4,FALSE)</f>
        <v>سایر</v>
      </c>
      <c r="O1095">
        <f>VLOOKUP(درخواست[[#This Row],[کدکتاب]],کتاب[#All],3,FALSE)</f>
        <v>170000</v>
      </c>
      <c r="P1095">
        <f>IF(درخواست[[#This Row],[ناشر]]="هاجر",VLOOKUP(درخواست[[#This Row],[استان]],تخفیف[#All],3,FALSE),VLOOKUP(درخواست[[#This Row],[استان]],تخفیف[#All],4,FALSE))</f>
        <v>0.25</v>
      </c>
      <c r="Q1095">
        <f>درخواست[[#This Row],[پشت جلد]]*(1-درخواست[[#This Row],[تخفیف]])</f>
        <v>127500</v>
      </c>
      <c r="R1095">
        <v>10</v>
      </c>
    </row>
    <row r="1096" spans="1:18" x14ac:dyDescent="0.25">
      <c r="A1096" s="24" t="s">
        <v>1636</v>
      </c>
      <c r="B1096" t="s">
        <v>309</v>
      </c>
      <c r="C1096">
        <v>3080630173</v>
      </c>
      <c r="D1096" s="21" t="str">
        <f>MID(درخواست[[#This Row],[کدمدرسه]],1,1)</f>
        <v>3</v>
      </c>
      <c r="E1096" t="s">
        <v>153</v>
      </c>
      <c r="F1096" t="s">
        <v>153</v>
      </c>
      <c r="G1096" t="s">
        <v>310</v>
      </c>
      <c r="H1096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096" t="s">
        <v>311</v>
      </c>
      <c r="J1096">
        <v>9104493203</v>
      </c>
      <c r="K1096">
        <v>2133053195</v>
      </c>
      <c r="L1096" s="24" t="s">
        <v>2117</v>
      </c>
      <c r="M1096" t="s">
        <v>33</v>
      </c>
      <c r="N1096" t="str">
        <f>VLOOKUP(درخواست[[#This Row],[کدکتاب]],کتاب[#All],4,FALSE)</f>
        <v>سایر</v>
      </c>
      <c r="O1096">
        <f>VLOOKUP(درخواست[[#This Row],[کدکتاب]],کتاب[#All],3,FALSE)</f>
        <v>220000</v>
      </c>
      <c r="P1096">
        <f>IF(درخواست[[#This Row],[ناشر]]="هاجر",VLOOKUP(درخواست[[#This Row],[استان]],تخفیف[#All],3,FALSE),VLOOKUP(درخواست[[#This Row],[استان]],تخفیف[#All],4,FALSE))</f>
        <v>0.25</v>
      </c>
      <c r="Q1096">
        <f>درخواست[[#This Row],[پشت جلد]]*(1-درخواست[[#This Row],[تخفیف]])</f>
        <v>165000</v>
      </c>
      <c r="R1096">
        <v>9</v>
      </c>
    </row>
    <row r="1097" spans="1:18" x14ac:dyDescent="0.25">
      <c r="A1097" s="24" t="s">
        <v>1637</v>
      </c>
      <c r="B1097" t="s">
        <v>309</v>
      </c>
      <c r="C1097">
        <v>3080630173</v>
      </c>
      <c r="D1097" s="21" t="str">
        <f>MID(درخواست[[#This Row],[کدمدرسه]],1,1)</f>
        <v>3</v>
      </c>
      <c r="E1097" t="s">
        <v>153</v>
      </c>
      <c r="F1097" t="s">
        <v>153</v>
      </c>
      <c r="G1097" t="s">
        <v>310</v>
      </c>
      <c r="H1097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097" t="s">
        <v>311</v>
      </c>
      <c r="J1097">
        <v>9104493203</v>
      </c>
      <c r="K1097">
        <v>2133053195</v>
      </c>
      <c r="L1097" s="24" t="s">
        <v>2118</v>
      </c>
      <c r="M1097" t="s">
        <v>34</v>
      </c>
      <c r="N1097" t="str">
        <f>VLOOKUP(درخواست[[#This Row],[کدکتاب]],کتاب[#All],4,FALSE)</f>
        <v>سایر</v>
      </c>
      <c r="O1097">
        <f>VLOOKUP(درخواست[[#This Row],[کدکتاب]],کتاب[#All],3,FALSE)</f>
        <v>0</v>
      </c>
      <c r="P1097">
        <f>IF(درخواست[[#This Row],[ناشر]]="هاجر",VLOOKUP(درخواست[[#This Row],[استان]],تخفیف[#All],3,FALSE),VLOOKUP(درخواست[[#This Row],[استان]],تخفیف[#All],4,FALSE))</f>
        <v>0.25</v>
      </c>
      <c r="Q1097">
        <f>درخواست[[#This Row],[پشت جلد]]*(1-درخواست[[#This Row],[تخفیف]])</f>
        <v>0</v>
      </c>
      <c r="R1097">
        <v>10</v>
      </c>
    </row>
    <row r="1098" spans="1:18" x14ac:dyDescent="0.25">
      <c r="A1098" s="24" t="s">
        <v>1638</v>
      </c>
      <c r="B1098" t="s">
        <v>309</v>
      </c>
      <c r="C1098">
        <v>3080630173</v>
      </c>
      <c r="D1098" s="21" t="str">
        <f>MID(درخواست[[#This Row],[کدمدرسه]],1,1)</f>
        <v>3</v>
      </c>
      <c r="E1098" t="s">
        <v>153</v>
      </c>
      <c r="F1098" t="s">
        <v>153</v>
      </c>
      <c r="G1098" t="s">
        <v>310</v>
      </c>
      <c r="H1098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098" t="s">
        <v>311</v>
      </c>
      <c r="J1098">
        <v>9104493203</v>
      </c>
      <c r="K1098">
        <v>2133053195</v>
      </c>
      <c r="L1098" s="24" t="s">
        <v>2119</v>
      </c>
      <c r="M1098" t="s">
        <v>35</v>
      </c>
      <c r="N1098" t="str">
        <f>VLOOKUP(درخواست[[#This Row],[کدکتاب]],کتاب[#All],4,FALSE)</f>
        <v>سایر</v>
      </c>
      <c r="O1098">
        <f>VLOOKUP(درخواست[[#This Row],[کدکتاب]],کتاب[#All],3,FALSE)</f>
        <v>0</v>
      </c>
      <c r="P1098">
        <f>IF(درخواست[[#This Row],[ناشر]]="هاجر",VLOOKUP(درخواست[[#This Row],[استان]],تخفیف[#All],3,FALSE),VLOOKUP(درخواست[[#This Row],[استان]],تخفیف[#All],4,FALSE))</f>
        <v>0.25</v>
      </c>
      <c r="Q1098">
        <f>درخواست[[#This Row],[پشت جلد]]*(1-درخواست[[#This Row],[تخفیف]])</f>
        <v>0</v>
      </c>
      <c r="R1098">
        <v>10</v>
      </c>
    </row>
    <row r="1099" spans="1:18" x14ac:dyDescent="0.25">
      <c r="A1099" s="24" t="s">
        <v>1639</v>
      </c>
      <c r="B1099" t="s">
        <v>309</v>
      </c>
      <c r="C1099">
        <v>3080630173</v>
      </c>
      <c r="D1099" s="21" t="str">
        <f>MID(درخواست[[#This Row],[کدمدرسه]],1,1)</f>
        <v>3</v>
      </c>
      <c r="E1099" t="s">
        <v>153</v>
      </c>
      <c r="F1099" t="s">
        <v>153</v>
      </c>
      <c r="G1099" t="s">
        <v>310</v>
      </c>
      <c r="H1099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099" t="s">
        <v>311</v>
      </c>
      <c r="J1099">
        <v>9104493203</v>
      </c>
      <c r="K1099">
        <v>2133053195</v>
      </c>
      <c r="L1099" s="24" t="s">
        <v>2120</v>
      </c>
      <c r="M1099" t="s">
        <v>36</v>
      </c>
      <c r="N1099" t="str">
        <f>VLOOKUP(درخواست[[#This Row],[کدکتاب]],کتاب[#All],4,FALSE)</f>
        <v>سایر</v>
      </c>
      <c r="O1099">
        <f>VLOOKUP(درخواست[[#This Row],[کدکتاب]],کتاب[#All],3,FALSE)</f>
        <v>320000</v>
      </c>
      <c r="P1099">
        <f>IF(درخواست[[#This Row],[ناشر]]="هاجر",VLOOKUP(درخواست[[#This Row],[استان]],تخفیف[#All],3,FALSE),VLOOKUP(درخواست[[#This Row],[استان]],تخفیف[#All],4,FALSE))</f>
        <v>0.25</v>
      </c>
      <c r="Q1099">
        <f>درخواست[[#This Row],[پشت جلد]]*(1-درخواست[[#This Row],[تخفیف]])</f>
        <v>240000</v>
      </c>
      <c r="R1099">
        <v>7</v>
      </c>
    </row>
    <row r="1100" spans="1:18" x14ac:dyDescent="0.25">
      <c r="A1100" s="24" t="s">
        <v>1640</v>
      </c>
      <c r="B1100" t="s">
        <v>309</v>
      </c>
      <c r="C1100">
        <v>3080630173</v>
      </c>
      <c r="D1100" s="21" t="str">
        <f>MID(درخواست[[#This Row],[کدمدرسه]],1,1)</f>
        <v>3</v>
      </c>
      <c r="E1100" t="s">
        <v>153</v>
      </c>
      <c r="F1100" t="s">
        <v>153</v>
      </c>
      <c r="G1100" t="s">
        <v>310</v>
      </c>
      <c r="H1100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00" t="s">
        <v>311</v>
      </c>
      <c r="J1100">
        <v>9104493203</v>
      </c>
      <c r="K1100">
        <v>2133053195</v>
      </c>
      <c r="L1100" s="24" t="s">
        <v>2134</v>
      </c>
      <c r="M1100" t="s">
        <v>53</v>
      </c>
      <c r="N1100" t="str">
        <f>VLOOKUP(درخواست[[#This Row],[کدکتاب]],کتاب[#All],4,FALSE)</f>
        <v>سایر</v>
      </c>
      <c r="O1100">
        <f>VLOOKUP(درخواست[[#This Row],[کدکتاب]],کتاب[#All],3,FALSE)</f>
        <v>233000</v>
      </c>
      <c r="P1100">
        <f>IF(درخواست[[#This Row],[ناشر]]="هاجر",VLOOKUP(درخواست[[#This Row],[استان]],تخفیف[#All],3,FALSE),VLOOKUP(درخواست[[#This Row],[استان]],تخفیف[#All],4,FALSE))</f>
        <v>0.25</v>
      </c>
      <c r="Q1100">
        <f>درخواست[[#This Row],[پشت جلد]]*(1-درخواست[[#This Row],[تخفیف]])</f>
        <v>174750</v>
      </c>
      <c r="R1100">
        <v>12</v>
      </c>
    </row>
    <row r="1101" spans="1:18" x14ac:dyDescent="0.25">
      <c r="A1101" s="24" t="s">
        <v>1641</v>
      </c>
      <c r="B1101" t="s">
        <v>309</v>
      </c>
      <c r="C1101">
        <v>3080630173</v>
      </c>
      <c r="D1101" s="21" t="str">
        <f>MID(درخواست[[#This Row],[کدمدرسه]],1,1)</f>
        <v>3</v>
      </c>
      <c r="E1101" t="s">
        <v>153</v>
      </c>
      <c r="F1101" t="s">
        <v>153</v>
      </c>
      <c r="G1101" t="s">
        <v>310</v>
      </c>
      <c r="H1101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01" t="s">
        <v>311</v>
      </c>
      <c r="J1101">
        <v>9104493203</v>
      </c>
      <c r="K1101">
        <v>2133053195</v>
      </c>
      <c r="L1101" s="24" t="s">
        <v>2135</v>
      </c>
      <c r="M1101" t="s">
        <v>54</v>
      </c>
      <c r="N1101" t="str">
        <f>VLOOKUP(درخواست[[#This Row],[کدکتاب]],کتاب[#All],4,FALSE)</f>
        <v>سایر</v>
      </c>
      <c r="O1101">
        <f>VLOOKUP(درخواست[[#This Row],[کدکتاب]],کتاب[#All],3,FALSE)</f>
        <v>600000</v>
      </c>
      <c r="P1101">
        <f>IF(درخواست[[#This Row],[ناشر]]="هاجر",VLOOKUP(درخواست[[#This Row],[استان]],تخفیف[#All],3,FALSE),VLOOKUP(درخواست[[#This Row],[استان]],تخفیف[#All],4,FALSE))</f>
        <v>0.25</v>
      </c>
      <c r="Q1101">
        <f>درخواست[[#This Row],[پشت جلد]]*(1-درخواست[[#This Row],[تخفیف]])</f>
        <v>450000</v>
      </c>
      <c r="R1101">
        <v>7</v>
      </c>
    </row>
    <row r="1102" spans="1:18" x14ac:dyDescent="0.25">
      <c r="A1102" s="24" t="s">
        <v>1642</v>
      </c>
      <c r="B1102" t="s">
        <v>309</v>
      </c>
      <c r="C1102">
        <v>3080630173</v>
      </c>
      <c r="D1102" s="21" t="str">
        <f>MID(درخواست[[#This Row],[کدمدرسه]],1,1)</f>
        <v>3</v>
      </c>
      <c r="E1102" t="s">
        <v>153</v>
      </c>
      <c r="F1102" t="s">
        <v>153</v>
      </c>
      <c r="G1102" t="s">
        <v>310</v>
      </c>
      <c r="H1102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02" t="s">
        <v>311</v>
      </c>
      <c r="J1102">
        <v>9104493203</v>
      </c>
      <c r="K1102">
        <v>2133053195</v>
      </c>
      <c r="L1102" s="24" t="s">
        <v>2145</v>
      </c>
      <c r="M1102" t="s">
        <v>64</v>
      </c>
      <c r="N1102" t="str">
        <f>VLOOKUP(درخواست[[#This Row],[کدکتاب]],کتاب[#All],4,FALSE)</f>
        <v>سایر</v>
      </c>
      <c r="O1102">
        <f>VLOOKUP(درخواست[[#This Row],[کدکتاب]],کتاب[#All],3,FALSE)</f>
        <v>620000</v>
      </c>
      <c r="P1102">
        <f>IF(درخواست[[#This Row],[ناشر]]="هاجر",VLOOKUP(درخواست[[#This Row],[استان]],تخفیف[#All],3,FALSE),VLOOKUP(درخواست[[#This Row],[استان]],تخفیف[#All],4,FALSE))</f>
        <v>0.25</v>
      </c>
      <c r="Q1102">
        <f>درخواست[[#This Row],[پشت جلد]]*(1-درخواست[[#This Row],[تخفیف]])</f>
        <v>465000</v>
      </c>
      <c r="R1102">
        <v>3</v>
      </c>
    </row>
    <row r="1103" spans="1:18" x14ac:dyDescent="0.25">
      <c r="A1103" s="24" t="s">
        <v>1643</v>
      </c>
      <c r="B1103" t="s">
        <v>309</v>
      </c>
      <c r="C1103">
        <v>3080630173</v>
      </c>
      <c r="D1103" s="21" t="str">
        <f>MID(درخواست[[#This Row],[کدمدرسه]],1,1)</f>
        <v>3</v>
      </c>
      <c r="E1103" t="s">
        <v>153</v>
      </c>
      <c r="F1103" t="s">
        <v>153</v>
      </c>
      <c r="G1103" t="s">
        <v>310</v>
      </c>
      <c r="H1103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03" t="s">
        <v>311</v>
      </c>
      <c r="J1103">
        <v>9104493203</v>
      </c>
      <c r="K1103">
        <v>2133053195</v>
      </c>
      <c r="L1103" s="24" t="s">
        <v>2149</v>
      </c>
      <c r="M1103" t="s">
        <v>70</v>
      </c>
      <c r="N1103" t="str">
        <f>VLOOKUP(درخواست[[#This Row],[کدکتاب]],کتاب[#All],4,FALSE)</f>
        <v>سایر</v>
      </c>
      <c r="O1103">
        <f>VLOOKUP(درخواست[[#This Row],[کدکتاب]],کتاب[#All],3,FALSE)</f>
        <v>340000</v>
      </c>
      <c r="P1103">
        <f>IF(درخواست[[#This Row],[ناشر]]="هاجر",VLOOKUP(درخواست[[#This Row],[استان]],تخفیف[#All],3,FALSE),VLOOKUP(درخواست[[#This Row],[استان]],تخفیف[#All],4,FALSE))</f>
        <v>0.25</v>
      </c>
      <c r="Q1103">
        <f>درخواست[[#This Row],[پشت جلد]]*(1-درخواست[[#This Row],[تخفیف]])</f>
        <v>255000</v>
      </c>
      <c r="R1103">
        <v>16</v>
      </c>
    </row>
    <row r="1104" spans="1:18" x14ac:dyDescent="0.25">
      <c r="A1104" s="24" t="s">
        <v>1644</v>
      </c>
      <c r="B1104" t="s">
        <v>309</v>
      </c>
      <c r="C1104">
        <v>3080630173</v>
      </c>
      <c r="D1104" s="21" t="str">
        <f>MID(درخواست[[#This Row],[کدمدرسه]],1,1)</f>
        <v>3</v>
      </c>
      <c r="E1104" t="s">
        <v>153</v>
      </c>
      <c r="F1104" t="s">
        <v>153</v>
      </c>
      <c r="G1104" t="s">
        <v>310</v>
      </c>
      <c r="H1104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04" t="s">
        <v>311</v>
      </c>
      <c r="J1104">
        <v>9104493203</v>
      </c>
      <c r="K1104">
        <v>2133053195</v>
      </c>
      <c r="L1104" s="24" t="s">
        <v>2156</v>
      </c>
      <c r="M1104" t="s">
        <v>75</v>
      </c>
      <c r="N1104" t="str">
        <f>VLOOKUP(درخواست[[#This Row],[کدکتاب]],کتاب[#All],4,FALSE)</f>
        <v>هاجر</v>
      </c>
      <c r="O1104">
        <f>VLOOKUP(درخواست[[#This Row],[کدکتاب]],کتاب[#All],3,FALSE)</f>
        <v>500000</v>
      </c>
      <c r="P1104">
        <f>IF(درخواست[[#This Row],[ناشر]]="هاجر",VLOOKUP(درخواست[[#This Row],[استان]],تخفیف[#All],3,FALSE),VLOOKUP(درخواست[[#This Row],[استان]],تخفیف[#All],4,FALSE))</f>
        <v>0.37</v>
      </c>
      <c r="Q1104">
        <f>درخواست[[#This Row],[پشت جلد]]*(1-درخواست[[#This Row],[تخفیف]])</f>
        <v>315000</v>
      </c>
      <c r="R1104">
        <v>40</v>
      </c>
    </row>
    <row r="1105" spans="1:18" x14ac:dyDescent="0.25">
      <c r="A1105" s="24" t="s">
        <v>1645</v>
      </c>
      <c r="B1105" t="s">
        <v>309</v>
      </c>
      <c r="C1105">
        <v>3080630173</v>
      </c>
      <c r="D1105" s="21" t="str">
        <f>MID(درخواست[[#This Row],[کدمدرسه]],1,1)</f>
        <v>3</v>
      </c>
      <c r="E1105" t="s">
        <v>153</v>
      </c>
      <c r="F1105" t="s">
        <v>153</v>
      </c>
      <c r="G1105" t="s">
        <v>310</v>
      </c>
      <c r="H1105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05" t="s">
        <v>311</v>
      </c>
      <c r="J1105">
        <v>9104493203</v>
      </c>
      <c r="K1105">
        <v>2133053195</v>
      </c>
      <c r="L1105" s="24" t="s">
        <v>2155</v>
      </c>
      <c r="M1105" t="s">
        <v>76</v>
      </c>
      <c r="N1105" t="str">
        <f>VLOOKUP(درخواست[[#This Row],[کدکتاب]],کتاب[#All],4,FALSE)</f>
        <v>هاجر</v>
      </c>
      <c r="O1105">
        <f>VLOOKUP(درخواست[[#This Row],[کدکتاب]],کتاب[#All],3,FALSE)</f>
        <v>360000</v>
      </c>
      <c r="P1105">
        <f>IF(درخواست[[#This Row],[ناشر]]="هاجر",VLOOKUP(درخواست[[#This Row],[استان]],تخفیف[#All],3,FALSE),VLOOKUP(درخواست[[#This Row],[استان]],تخفیف[#All],4,FALSE))</f>
        <v>0.37</v>
      </c>
      <c r="Q1105">
        <f>درخواست[[#This Row],[پشت جلد]]*(1-درخواست[[#This Row],[تخفیف]])</f>
        <v>226800</v>
      </c>
      <c r="R1105">
        <v>5</v>
      </c>
    </row>
    <row r="1106" spans="1:18" x14ac:dyDescent="0.25">
      <c r="A1106" s="24" t="s">
        <v>1646</v>
      </c>
      <c r="B1106" t="s">
        <v>309</v>
      </c>
      <c r="C1106">
        <v>3080630173</v>
      </c>
      <c r="D1106" s="21" t="str">
        <f>MID(درخواست[[#This Row],[کدمدرسه]],1,1)</f>
        <v>3</v>
      </c>
      <c r="E1106" t="s">
        <v>153</v>
      </c>
      <c r="F1106" t="s">
        <v>153</v>
      </c>
      <c r="G1106" t="s">
        <v>310</v>
      </c>
      <c r="H1106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06" t="s">
        <v>311</v>
      </c>
      <c r="J1106">
        <v>9104493203</v>
      </c>
      <c r="K1106">
        <v>2133053195</v>
      </c>
      <c r="L1106" s="24" t="s">
        <v>2159</v>
      </c>
      <c r="M1106" t="s">
        <v>78</v>
      </c>
      <c r="N1106" t="str">
        <f>VLOOKUP(درخواست[[#This Row],[کدکتاب]],کتاب[#All],4,FALSE)</f>
        <v>هاجر</v>
      </c>
      <c r="O1106">
        <f>VLOOKUP(درخواست[[#This Row],[کدکتاب]],کتاب[#All],3,FALSE)</f>
        <v>490000</v>
      </c>
      <c r="P1106">
        <f>IF(درخواست[[#This Row],[ناشر]]="هاجر",VLOOKUP(درخواست[[#This Row],[استان]],تخفیف[#All],3,FALSE),VLOOKUP(درخواست[[#This Row],[استان]],تخفیف[#All],4,FALSE))</f>
        <v>0.37</v>
      </c>
      <c r="Q1106">
        <f>درخواست[[#This Row],[پشت جلد]]*(1-درخواست[[#This Row],[تخفیف]])</f>
        <v>308700</v>
      </c>
      <c r="R1106">
        <v>20</v>
      </c>
    </row>
    <row r="1107" spans="1:18" x14ac:dyDescent="0.25">
      <c r="A1107" s="24" t="s">
        <v>1647</v>
      </c>
      <c r="B1107" t="s">
        <v>309</v>
      </c>
      <c r="C1107">
        <v>3080630173</v>
      </c>
      <c r="D1107" s="21" t="str">
        <f>MID(درخواست[[#This Row],[کدمدرسه]],1,1)</f>
        <v>3</v>
      </c>
      <c r="E1107" t="s">
        <v>153</v>
      </c>
      <c r="F1107" t="s">
        <v>153</v>
      </c>
      <c r="G1107" t="s">
        <v>310</v>
      </c>
      <c r="H1107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07" t="s">
        <v>311</v>
      </c>
      <c r="J1107">
        <v>9104493203</v>
      </c>
      <c r="K1107">
        <v>2133053195</v>
      </c>
      <c r="L1107" s="24" t="s">
        <v>2173</v>
      </c>
      <c r="M1107" t="s">
        <v>90</v>
      </c>
      <c r="N1107" t="str">
        <f>VLOOKUP(درخواست[[#This Row],[کدکتاب]],کتاب[#All],4,FALSE)</f>
        <v>سایر</v>
      </c>
      <c r="O1107">
        <f>VLOOKUP(درخواست[[#This Row],[کدکتاب]],کتاب[#All],3,FALSE)</f>
        <v>150000</v>
      </c>
      <c r="P1107">
        <f>IF(درخواست[[#This Row],[ناشر]]="هاجر",VLOOKUP(درخواست[[#This Row],[استان]],تخفیف[#All],3,FALSE),VLOOKUP(درخواست[[#This Row],[استان]],تخفیف[#All],4,FALSE))</f>
        <v>0.25</v>
      </c>
      <c r="Q1107">
        <f>درخواست[[#This Row],[پشت جلد]]*(1-درخواست[[#This Row],[تخفیف]])</f>
        <v>112500</v>
      </c>
      <c r="R1107">
        <v>12</v>
      </c>
    </row>
    <row r="1108" spans="1:18" x14ac:dyDescent="0.25">
      <c r="A1108" s="24" t="s">
        <v>1648</v>
      </c>
      <c r="B1108" t="s">
        <v>309</v>
      </c>
      <c r="C1108">
        <v>3080630173</v>
      </c>
      <c r="D1108" s="21" t="str">
        <f>MID(درخواست[[#This Row],[کدمدرسه]],1,1)</f>
        <v>3</v>
      </c>
      <c r="E1108" t="s">
        <v>153</v>
      </c>
      <c r="F1108" t="s">
        <v>153</v>
      </c>
      <c r="G1108" t="s">
        <v>310</v>
      </c>
      <c r="H1108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08" t="s">
        <v>311</v>
      </c>
      <c r="J1108">
        <v>9104493203</v>
      </c>
      <c r="K1108">
        <v>2133053195</v>
      </c>
      <c r="L1108" s="24" t="s">
        <v>2179</v>
      </c>
      <c r="M1108" t="s">
        <v>97</v>
      </c>
      <c r="N1108" t="str">
        <f>VLOOKUP(درخواست[[#This Row],[کدکتاب]],کتاب[#All],4,FALSE)</f>
        <v>هاجر</v>
      </c>
      <c r="O1108">
        <f>VLOOKUP(درخواست[[#This Row],[کدکتاب]],کتاب[#All],3,FALSE)</f>
        <v>420000</v>
      </c>
      <c r="P1108">
        <f>IF(درخواست[[#This Row],[ناشر]]="هاجر",VLOOKUP(درخواست[[#This Row],[استان]],تخفیف[#All],3,FALSE),VLOOKUP(درخواست[[#This Row],[استان]],تخفیف[#All],4,FALSE))</f>
        <v>0.37</v>
      </c>
      <c r="Q1108">
        <f>درخواست[[#This Row],[پشت جلد]]*(1-درخواست[[#This Row],[تخفیف]])</f>
        <v>264600</v>
      </c>
      <c r="R1108">
        <v>9</v>
      </c>
    </row>
    <row r="1109" spans="1:18" x14ac:dyDescent="0.25">
      <c r="A1109" s="24" t="s">
        <v>1649</v>
      </c>
      <c r="B1109" t="s">
        <v>309</v>
      </c>
      <c r="C1109">
        <v>3080630173</v>
      </c>
      <c r="D1109" s="21" t="str">
        <f>MID(درخواست[[#This Row],[کدمدرسه]],1,1)</f>
        <v>3</v>
      </c>
      <c r="E1109" t="s">
        <v>153</v>
      </c>
      <c r="F1109" t="s">
        <v>153</v>
      </c>
      <c r="G1109" t="s">
        <v>310</v>
      </c>
      <c r="H1109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09" t="s">
        <v>311</v>
      </c>
      <c r="J1109">
        <v>9104493203</v>
      </c>
      <c r="K1109">
        <v>2133053195</v>
      </c>
      <c r="L1109" s="24" t="s">
        <v>2181</v>
      </c>
      <c r="M1109" t="s">
        <v>99</v>
      </c>
      <c r="N1109" t="str">
        <f>VLOOKUP(درخواست[[#This Row],[کدکتاب]],کتاب[#All],4,FALSE)</f>
        <v>سایر</v>
      </c>
      <c r="O1109">
        <f>VLOOKUP(درخواست[[#This Row],[کدکتاب]],کتاب[#All],3,FALSE)</f>
        <v>360000</v>
      </c>
      <c r="P1109">
        <f>IF(درخواست[[#This Row],[ناشر]]="هاجر",VLOOKUP(درخواست[[#This Row],[استان]],تخفیف[#All],3,FALSE),VLOOKUP(درخواست[[#This Row],[استان]],تخفیف[#All],4,FALSE))</f>
        <v>0.25</v>
      </c>
      <c r="Q1109">
        <f>درخواست[[#This Row],[پشت جلد]]*(1-درخواست[[#This Row],[تخفیف]])</f>
        <v>270000</v>
      </c>
      <c r="R1109">
        <v>2</v>
      </c>
    </row>
    <row r="1110" spans="1:18" x14ac:dyDescent="0.25">
      <c r="A1110" s="24" t="s">
        <v>1650</v>
      </c>
      <c r="B1110" t="s">
        <v>309</v>
      </c>
      <c r="C1110">
        <v>3080630173</v>
      </c>
      <c r="D1110" s="21" t="str">
        <f>MID(درخواست[[#This Row],[کدمدرسه]],1,1)</f>
        <v>3</v>
      </c>
      <c r="E1110" t="s">
        <v>153</v>
      </c>
      <c r="F1110" t="s">
        <v>153</v>
      </c>
      <c r="G1110" t="s">
        <v>310</v>
      </c>
      <c r="H1110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10" t="s">
        <v>311</v>
      </c>
      <c r="J1110">
        <v>9104493203</v>
      </c>
      <c r="K1110">
        <v>2133053195</v>
      </c>
      <c r="L1110" s="24" t="s">
        <v>2186</v>
      </c>
      <c r="M1110" t="s">
        <v>104</v>
      </c>
      <c r="N1110" t="str">
        <f>VLOOKUP(درخواست[[#This Row],[کدکتاب]],کتاب[#All],4,FALSE)</f>
        <v>سایر</v>
      </c>
      <c r="O1110">
        <f>VLOOKUP(درخواست[[#This Row],[کدکتاب]],کتاب[#All],3,FALSE)</f>
        <v>500000</v>
      </c>
      <c r="P1110">
        <f>IF(درخواست[[#This Row],[ناشر]]="هاجر",VLOOKUP(درخواست[[#This Row],[استان]],تخفیف[#All],3,FALSE),VLOOKUP(درخواست[[#This Row],[استان]],تخفیف[#All],4,FALSE))</f>
        <v>0.25</v>
      </c>
      <c r="Q1110">
        <f>درخواست[[#This Row],[پشت جلد]]*(1-درخواست[[#This Row],[تخفیف]])</f>
        <v>375000</v>
      </c>
      <c r="R1110">
        <v>9</v>
      </c>
    </row>
    <row r="1111" spans="1:18" x14ac:dyDescent="0.25">
      <c r="A1111" s="24" t="s">
        <v>1651</v>
      </c>
      <c r="B1111" t="s">
        <v>309</v>
      </c>
      <c r="C1111">
        <v>3080630173</v>
      </c>
      <c r="D1111" s="21" t="str">
        <f>MID(درخواست[[#This Row],[کدمدرسه]],1,1)</f>
        <v>3</v>
      </c>
      <c r="E1111" t="s">
        <v>153</v>
      </c>
      <c r="F1111" t="s">
        <v>153</v>
      </c>
      <c r="G1111" t="s">
        <v>310</v>
      </c>
      <c r="H1111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11" t="s">
        <v>311</v>
      </c>
      <c r="J1111">
        <v>9104493203</v>
      </c>
      <c r="K1111">
        <v>2133053195</v>
      </c>
      <c r="L1111" s="24" t="s">
        <v>2193</v>
      </c>
      <c r="M1111" t="s">
        <v>111</v>
      </c>
      <c r="N1111" t="str">
        <f>VLOOKUP(درخواست[[#This Row],[کدکتاب]],کتاب[#All],4,FALSE)</f>
        <v>سایر</v>
      </c>
      <c r="O1111">
        <f>VLOOKUP(درخواست[[#This Row],[کدکتاب]],کتاب[#All],3,FALSE)</f>
        <v>880000</v>
      </c>
      <c r="P1111">
        <f>IF(درخواست[[#This Row],[ناشر]]="هاجر",VLOOKUP(درخواست[[#This Row],[استان]],تخفیف[#All],3,FALSE),VLOOKUP(درخواست[[#This Row],[استان]],تخفیف[#All],4,FALSE))</f>
        <v>0.25</v>
      </c>
      <c r="Q1111">
        <f>درخواست[[#This Row],[پشت جلد]]*(1-درخواست[[#This Row],[تخفیف]])</f>
        <v>660000</v>
      </c>
      <c r="R1111">
        <v>7</v>
      </c>
    </row>
    <row r="1112" spans="1:18" x14ac:dyDescent="0.25">
      <c r="A1112" s="24" t="s">
        <v>1652</v>
      </c>
      <c r="B1112" t="s">
        <v>309</v>
      </c>
      <c r="C1112">
        <v>3080630173</v>
      </c>
      <c r="D1112" s="21" t="str">
        <f>MID(درخواست[[#This Row],[کدمدرسه]],1,1)</f>
        <v>3</v>
      </c>
      <c r="E1112" t="s">
        <v>153</v>
      </c>
      <c r="F1112" t="s">
        <v>153</v>
      </c>
      <c r="G1112" t="s">
        <v>310</v>
      </c>
      <c r="H1112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12" t="s">
        <v>311</v>
      </c>
      <c r="J1112">
        <v>9104493203</v>
      </c>
      <c r="K1112">
        <v>2133053195</v>
      </c>
      <c r="L1112" s="24" t="s">
        <v>2110</v>
      </c>
      <c r="M1112" t="s">
        <v>112</v>
      </c>
      <c r="N1112" t="str">
        <f>VLOOKUP(درخواست[[#This Row],[کدکتاب]],کتاب[#All],4,FALSE)</f>
        <v>سایر</v>
      </c>
      <c r="O1112">
        <f>VLOOKUP(درخواست[[#This Row],[کدکتاب]],کتاب[#All],3,FALSE)</f>
        <v>600000</v>
      </c>
      <c r="P1112">
        <f>IF(درخواست[[#This Row],[ناشر]]="هاجر",VLOOKUP(درخواست[[#This Row],[استان]],تخفیف[#All],3,FALSE),VLOOKUP(درخواست[[#This Row],[استان]],تخفیف[#All],4,FALSE))</f>
        <v>0.25</v>
      </c>
      <c r="Q1112">
        <f>درخواست[[#This Row],[پشت جلد]]*(1-درخواست[[#This Row],[تخفیف]])</f>
        <v>450000</v>
      </c>
      <c r="R1112">
        <v>3</v>
      </c>
    </row>
    <row r="1113" spans="1:18" x14ac:dyDescent="0.25">
      <c r="A1113" s="24" t="s">
        <v>1653</v>
      </c>
      <c r="B1113" t="s">
        <v>309</v>
      </c>
      <c r="C1113">
        <v>3080630173</v>
      </c>
      <c r="D1113" s="21" t="str">
        <f>MID(درخواست[[#This Row],[کدمدرسه]],1,1)</f>
        <v>3</v>
      </c>
      <c r="E1113" t="s">
        <v>153</v>
      </c>
      <c r="F1113" t="s">
        <v>153</v>
      </c>
      <c r="G1113" t="s">
        <v>310</v>
      </c>
      <c r="H1113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13" t="s">
        <v>311</v>
      </c>
      <c r="J1113">
        <v>9104493203</v>
      </c>
      <c r="K1113">
        <v>2133053195</v>
      </c>
      <c r="L1113" s="24" t="s">
        <v>2194</v>
      </c>
      <c r="M1113" t="s">
        <v>114</v>
      </c>
      <c r="N1113" t="str">
        <f>VLOOKUP(درخواست[[#This Row],[کدکتاب]],کتاب[#All],4,FALSE)</f>
        <v>هاجر</v>
      </c>
      <c r="O1113">
        <f>VLOOKUP(درخواست[[#This Row],[کدکتاب]],کتاب[#All],3,FALSE)</f>
        <v>270000</v>
      </c>
      <c r="P1113">
        <f>IF(درخواست[[#This Row],[ناشر]]="هاجر",VLOOKUP(درخواست[[#This Row],[استان]],تخفیف[#All],3,FALSE),VLOOKUP(درخواست[[#This Row],[استان]],تخفیف[#All],4,FALSE))</f>
        <v>0.37</v>
      </c>
      <c r="Q1113">
        <f>درخواست[[#This Row],[پشت جلد]]*(1-درخواست[[#This Row],[تخفیف]])</f>
        <v>170100</v>
      </c>
      <c r="R1113">
        <v>6</v>
      </c>
    </row>
    <row r="1114" spans="1:18" x14ac:dyDescent="0.25">
      <c r="A1114" s="24" t="s">
        <v>1654</v>
      </c>
      <c r="B1114" t="s">
        <v>309</v>
      </c>
      <c r="C1114">
        <v>3080630173</v>
      </c>
      <c r="D1114" s="21" t="str">
        <f>MID(درخواست[[#This Row],[کدمدرسه]],1,1)</f>
        <v>3</v>
      </c>
      <c r="E1114" t="s">
        <v>153</v>
      </c>
      <c r="F1114" t="s">
        <v>153</v>
      </c>
      <c r="G1114" t="s">
        <v>310</v>
      </c>
      <c r="H1114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14" t="s">
        <v>311</v>
      </c>
      <c r="J1114">
        <v>9104493203</v>
      </c>
      <c r="K1114">
        <v>2133053195</v>
      </c>
      <c r="L1114" s="24" t="s">
        <v>2201</v>
      </c>
      <c r="M1114" t="s">
        <v>121</v>
      </c>
      <c r="N1114" t="str">
        <f>VLOOKUP(درخواست[[#This Row],[کدکتاب]],کتاب[#All],4,FALSE)</f>
        <v>هاجر</v>
      </c>
      <c r="O1114">
        <f>VLOOKUP(درخواست[[#This Row],[کدکتاب]],کتاب[#All],3,FALSE)</f>
        <v>350000</v>
      </c>
      <c r="P1114">
        <f>IF(درخواست[[#This Row],[ناشر]]="هاجر",VLOOKUP(درخواست[[#This Row],[استان]],تخفیف[#All],3,FALSE),VLOOKUP(درخواست[[#This Row],[استان]],تخفیف[#All],4,FALSE))</f>
        <v>0.37</v>
      </c>
      <c r="Q1114">
        <f>درخواست[[#This Row],[پشت جلد]]*(1-درخواست[[#This Row],[تخفیف]])</f>
        <v>220500</v>
      </c>
      <c r="R1114">
        <v>6</v>
      </c>
    </row>
    <row r="1115" spans="1:18" x14ac:dyDescent="0.25">
      <c r="A1115" s="24" t="s">
        <v>1655</v>
      </c>
      <c r="B1115" t="s">
        <v>309</v>
      </c>
      <c r="C1115">
        <v>3080630173</v>
      </c>
      <c r="D1115" s="21" t="str">
        <f>MID(درخواست[[#This Row],[کدمدرسه]],1,1)</f>
        <v>3</v>
      </c>
      <c r="E1115" t="s">
        <v>153</v>
      </c>
      <c r="F1115" t="s">
        <v>153</v>
      </c>
      <c r="G1115" t="s">
        <v>310</v>
      </c>
      <c r="H1115" t="str">
        <f>درخواست[[#This Row],[استان]]&amp;"/"&amp;درخواست[[#This Row],[شهر]]&amp;"/"&amp;درخواست[[#This Row],[مدرسه]]</f>
        <v>تهران/تهران/مرکز تخصصی تفسیر و علوم قرآنی قاسم ابن الحسن(علیه‌السلام)</v>
      </c>
      <c r="I1115" t="s">
        <v>311</v>
      </c>
      <c r="J1115">
        <v>9104493203</v>
      </c>
      <c r="K1115">
        <v>2133053195</v>
      </c>
      <c r="L1115" s="24" t="s">
        <v>2202</v>
      </c>
      <c r="M1115" t="s">
        <v>122</v>
      </c>
      <c r="N1115" t="str">
        <f>VLOOKUP(درخواست[[#This Row],[کدکتاب]],کتاب[#All],4,FALSE)</f>
        <v>سایر</v>
      </c>
      <c r="O1115">
        <f>VLOOKUP(درخواست[[#This Row],[کدکتاب]],کتاب[#All],3,FALSE)</f>
        <v>170000</v>
      </c>
      <c r="P1115">
        <f>IF(درخواست[[#This Row],[ناشر]]="هاجر",VLOOKUP(درخواست[[#This Row],[استان]],تخفیف[#All],3,FALSE),VLOOKUP(درخواست[[#This Row],[استان]],تخفیف[#All],4,FALSE))</f>
        <v>0.25</v>
      </c>
      <c r="Q1115">
        <f>درخواست[[#This Row],[پشت جلد]]*(1-درخواست[[#This Row],[تخفیف]])</f>
        <v>127500</v>
      </c>
      <c r="R1115">
        <v>9</v>
      </c>
    </row>
    <row r="1116" spans="1:18" x14ac:dyDescent="0.25">
      <c r="A1116" s="24" t="s">
        <v>1656</v>
      </c>
      <c r="B1116" t="s">
        <v>312</v>
      </c>
      <c r="C1116">
        <v>3220601161</v>
      </c>
      <c r="D1116" s="21" t="str">
        <f>MID(درخواست[[#This Row],[کدمدرسه]],1,1)</f>
        <v>3</v>
      </c>
      <c r="E1116" t="s">
        <v>250</v>
      </c>
      <c r="F1116" t="s">
        <v>313</v>
      </c>
      <c r="G1116" t="s">
        <v>158</v>
      </c>
      <c r="H1116" t="str">
        <f>درخواست[[#This Row],[استان]]&amp;"/"&amp;درخواست[[#This Row],[شهر]]&amp;"/"&amp;درخواست[[#This Row],[مدرسه]]</f>
        <v>گیلان/رودسر/فاطمیه</v>
      </c>
      <c r="I1116" t="s">
        <v>314</v>
      </c>
      <c r="J1116">
        <v>9119465932</v>
      </c>
      <c r="K1116">
        <v>1342629007</v>
      </c>
      <c r="L1116" s="24" t="s">
        <v>2103</v>
      </c>
      <c r="M1116" t="s">
        <v>20</v>
      </c>
      <c r="N1116" t="str">
        <f>VLOOKUP(درخواست[[#This Row],[کدکتاب]],کتاب[#All],4,FALSE)</f>
        <v>سایر</v>
      </c>
      <c r="O1116">
        <f>VLOOKUP(درخواست[[#This Row],[کدکتاب]],کتاب[#All],3,FALSE)</f>
        <v>550000</v>
      </c>
      <c r="P1116">
        <f>IF(درخواست[[#This Row],[ناشر]]="هاجر",VLOOKUP(درخواست[[#This Row],[استان]],تخفیف[#All],3,FALSE),VLOOKUP(درخواست[[#This Row],[استان]],تخفیف[#All],4,FALSE))</f>
        <v>0.25</v>
      </c>
      <c r="Q1116">
        <f>درخواست[[#This Row],[پشت جلد]]*(1-درخواست[[#This Row],[تخفیف]])</f>
        <v>412500</v>
      </c>
      <c r="R1116">
        <v>9</v>
      </c>
    </row>
    <row r="1117" spans="1:18" x14ac:dyDescent="0.25">
      <c r="A1117" s="24" t="s">
        <v>1657</v>
      </c>
      <c r="B1117" t="s">
        <v>312</v>
      </c>
      <c r="C1117">
        <v>3220601161</v>
      </c>
      <c r="D1117" s="21" t="str">
        <f>MID(درخواست[[#This Row],[کدمدرسه]],1,1)</f>
        <v>3</v>
      </c>
      <c r="E1117" t="s">
        <v>250</v>
      </c>
      <c r="F1117" t="s">
        <v>313</v>
      </c>
      <c r="G1117" t="s">
        <v>158</v>
      </c>
      <c r="H1117" t="str">
        <f>درخواست[[#This Row],[استان]]&amp;"/"&amp;درخواست[[#This Row],[شهر]]&amp;"/"&amp;درخواست[[#This Row],[مدرسه]]</f>
        <v>گیلان/رودسر/فاطمیه</v>
      </c>
      <c r="I1117" t="s">
        <v>314</v>
      </c>
      <c r="J1117">
        <v>9119465932</v>
      </c>
      <c r="K1117">
        <v>1342629007</v>
      </c>
      <c r="L1117" s="24" t="s">
        <v>2105</v>
      </c>
      <c r="M1117" t="s">
        <v>22</v>
      </c>
      <c r="N1117" t="str">
        <f>VLOOKUP(درخواست[[#This Row],[کدکتاب]],کتاب[#All],4,FALSE)</f>
        <v>سایر</v>
      </c>
      <c r="O1117">
        <f>VLOOKUP(درخواست[[#This Row],[کدکتاب]],کتاب[#All],3,FALSE)</f>
        <v>400000</v>
      </c>
      <c r="P1117">
        <f>IF(درخواست[[#This Row],[ناشر]]="هاجر",VLOOKUP(درخواست[[#This Row],[استان]],تخفیف[#All],3,FALSE),VLOOKUP(درخواست[[#This Row],[استان]],تخفیف[#All],4,FALSE))</f>
        <v>0.25</v>
      </c>
      <c r="Q1117">
        <f>درخواست[[#This Row],[پشت جلد]]*(1-درخواست[[#This Row],[تخفیف]])</f>
        <v>300000</v>
      </c>
      <c r="R1117">
        <v>9</v>
      </c>
    </row>
    <row r="1118" spans="1:18" x14ac:dyDescent="0.25">
      <c r="A1118" s="24" t="s">
        <v>1658</v>
      </c>
      <c r="B1118" t="s">
        <v>312</v>
      </c>
      <c r="C1118">
        <v>3220601161</v>
      </c>
      <c r="D1118" s="21" t="str">
        <f>MID(درخواست[[#This Row],[کدمدرسه]],1,1)</f>
        <v>3</v>
      </c>
      <c r="E1118" t="s">
        <v>250</v>
      </c>
      <c r="F1118" t="s">
        <v>313</v>
      </c>
      <c r="G1118" t="s">
        <v>158</v>
      </c>
      <c r="H1118" t="str">
        <f>درخواست[[#This Row],[استان]]&amp;"/"&amp;درخواست[[#This Row],[شهر]]&amp;"/"&amp;درخواست[[#This Row],[مدرسه]]</f>
        <v>گیلان/رودسر/فاطمیه</v>
      </c>
      <c r="I1118" t="s">
        <v>314</v>
      </c>
      <c r="J1118">
        <v>9119465932</v>
      </c>
      <c r="K1118">
        <v>1342629007</v>
      </c>
      <c r="L1118" s="24" t="s">
        <v>2145</v>
      </c>
      <c r="M1118" t="s">
        <v>64</v>
      </c>
      <c r="N1118" t="str">
        <f>VLOOKUP(درخواست[[#This Row],[کدکتاب]],کتاب[#All],4,FALSE)</f>
        <v>سایر</v>
      </c>
      <c r="O1118">
        <f>VLOOKUP(درخواست[[#This Row],[کدکتاب]],کتاب[#All],3,FALSE)</f>
        <v>620000</v>
      </c>
      <c r="P1118">
        <f>IF(درخواست[[#This Row],[ناشر]]="هاجر",VLOOKUP(درخواست[[#This Row],[استان]],تخفیف[#All],3,FALSE),VLOOKUP(درخواست[[#This Row],[استان]],تخفیف[#All],4,FALSE))</f>
        <v>0.25</v>
      </c>
      <c r="Q1118">
        <f>درخواست[[#This Row],[پشت جلد]]*(1-درخواست[[#This Row],[تخفیف]])</f>
        <v>465000</v>
      </c>
      <c r="R1118">
        <v>2</v>
      </c>
    </row>
    <row r="1119" spans="1:18" x14ac:dyDescent="0.25">
      <c r="A1119" s="24" t="s">
        <v>1659</v>
      </c>
      <c r="B1119" t="s">
        <v>312</v>
      </c>
      <c r="C1119">
        <v>3220601161</v>
      </c>
      <c r="D1119" s="21" t="str">
        <f>MID(درخواست[[#This Row],[کدمدرسه]],1,1)</f>
        <v>3</v>
      </c>
      <c r="E1119" t="s">
        <v>250</v>
      </c>
      <c r="F1119" t="s">
        <v>313</v>
      </c>
      <c r="G1119" t="s">
        <v>158</v>
      </c>
      <c r="H1119" t="str">
        <f>درخواست[[#This Row],[استان]]&amp;"/"&amp;درخواست[[#This Row],[شهر]]&amp;"/"&amp;درخواست[[#This Row],[مدرسه]]</f>
        <v>گیلان/رودسر/فاطمیه</v>
      </c>
      <c r="I1119" t="s">
        <v>314</v>
      </c>
      <c r="J1119">
        <v>9119465932</v>
      </c>
      <c r="K1119">
        <v>1342629007</v>
      </c>
      <c r="L1119" s="24" t="s">
        <v>2155</v>
      </c>
      <c r="M1119" t="s">
        <v>76</v>
      </c>
      <c r="N1119" t="str">
        <f>VLOOKUP(درخواست[[#This Row],[کدکتاب]],کتاب[#All],4,FALSE)</f>
        <v>هاجر</v>
      </c>
      <c r="O1119">
        <f>VLOOKUP(درخواست[[#This Row],[کدکتاب]],کتاب[#All],3,FALSE)</f>
        <v>360000</v>
      </c>
      <c r="P1119">
        <f>IF(درخواست[[#This Row],[ناشر]]="هاجر",VLOOKUP(درخواست[[#This Row],[استان]],تخفیف[#All],3,FALSE),VLOOKUP(درخواست[[#This Row],[استان]],تخفیف[#All],4,FALSE))</f>
        <v>0.37</v>
      </c>
      <c r="Q1119">
        <f>درخواست[[#This Row],[پشت جلد]]*(1-درخواست[[#This Row],[تخفیف]])</f>
        <v>226800</v>
      </c>
      <c r="R1119">
        <v>2</v>
      </c>
    </row>
    <row r="1120" spans="1:18" x14ac:dyDescent="0.25">
      <c r="A1120" s="24" t="s">
        <v>1660</v>
      </c>
      <c r="B1120" t="s">
        <v>312</v>
      </c>
      <c r="C1120">
        <v>3220601161</v>
      </c>
      <c r="D1120" s="21" t="str">
        <f>MID(درخواست[[#This Row],[کدمدرسه]],1,1)</f>
        <v>3</v>
      </c>
      <c r="E1120" t="s">
        <v>250</v>
      </c>
      <c r="F1120" t="s">
        <v>313</v>
      </c>
      <c r="G1120" t="s">
        <v>158</v>
      </c>
      <c r="H1120" t="str">
        <f>درخواست[[#This Row],[استان]]&amp;"/"&amp;درخواست[[#This Row],[شهر]]&amp;"/"&amp;درخواست[[#This Row],[مدرسه]]</f>
        <v>گیلان/رودسر/فاطمیه</v>
      </c>
      <c r="I1120" t="s">
        <v>314</v>
      </c>
      <c r="J1120">
        <v>9119465932</v>
      </c>
      <c r="K1120">
        <v>1342629007</v>
      </c>
      <c r="L1120" s="24" t="s">
        <v>2159</v>
      </c>
      <c r="M1120" t="s">
        <v>78</v>
      </c>
      <c r="N1120" t="str">
        <f>VLOOKUP(درخواست[[#This Row],[کدکتاب]],کتاب[#All],4,FALSE)</f>
        <v>هاجر</v>
      </c>
      <c r="O1120">
        <f>VLOOKUP(درخواست[[#This Row],[کدکتاب]],کتاب[#All],3,FALSE)</f>
        <v>490000</v>
      </c>
      <c r="P1120">
        <f>IF(درخواست[[#This Row],[ناشر]]="هاجر",VLOOKUP(درخواست[[#This Row],[استان]],تخفیف[#All],3,FALSE),VLOOKUP(درخواست[[#This Row],[استان]],تخفیف[#All],4,FALSE))</f>
        <v>0.37</v>
      </c>
      <c r="Q1120">
        <f>درخواست[[#This Row],[پشت جلد]]*(1-درخواست[[#This Row],[تخفیف]])</f>
        <v>308700</v>
      </c>
      <c r="R1120">
        <v>5</v>
      </c>
    </row>
    <row r="1121" spans="1:18" x14ac:dyDescent="0.25">
      <c r="A1121" s="24" t="s">
        <v>1661</v>
      </c>
      <c r="B1121" t="s">
        <v>312</v>
      </c>
      <c r="C1121">
        <v>3220601161</v>
      </c>
      <c r="D1121" s="21" t="str">
        <f>MID(درخواست[[#This Row],[کدمدرسه]],1,1)</f>
        <v>3</v>
      </c>
      <c r="E1121" t="s">
        <v>250</v>
      </c>
      <c r="F1121" t="s">
        <v>313</v>
      </c>
      <c r="G1121" t="s">
        <v>158</v>
      </c>
      <c r="H1121" t="str">
        <f>درخواست[[#This Row],[استان]]&amp;"/"&amp;درخواست[[#This Row],[شهر]]&amp;"/"&amp;درخواست[[#This Row],[مدرسه]]</f>
        <v>گیلان/رودسر/فاطمیه</v>
      </c>
      <c r="I1121" t="s">
        <v>314</v>
      </c>
      <c r="J1121">
        <v>9119465932</v>
      </c>
      <c r="K1121">
        <v>1342629007</v>
      </c>
      <c r="L1121" s="24" t="s">
        <v>2110</v>
      </c>
      <c r="M1121" t="s">
        <v>112</v>
      </c>
      <c r="N1121" t="str">
        <f>VLOOKUP(درخواست[[#This Row],[کدکتاب]],کتاب[#All],4,FALSE)</f>
        <v>سایر</v>
      </c>
      <c r="O1121">
        <f>VLOOKUP(درخواست[[#This Row],[کدکتاب]],کتاب[#All],3,FALSE)</f>
        <v>600000</v>
      </c>
      <c r="P1121">
        <f>IF(درخواست[[#This Row],[ناشر]]="هاجر",VLOOKUP(درخواست[[#This Row],[استان]],تخفیف[#All],3,FALSE),VLOOKUP(درخواست[[#This Row],[استان]],تخفیف[#All],4,FALSE))</f>
        <v>0.25</v>
      </c>
      <c r="Q1121">
        <f>درخواست[[#This Row],[پشت جلد]]*(1-درخواست[[#This Row],[تخفیف]])</f>
        <v>450000</v>
      </c>
      <c r="R1121">
        <v>5</v>
      </c>
    </row>
    <row r="1122" spans="1:18" x14ac:dyDescent="0.25">
      <c r="A1122" s="24" t="s">
        <v>1662</v>
      </c>
      <c r="B1122" t="s">
        <v>312</v>
      </c>
      <c r="C1122">
        <v>3220601161</v>
      </c>
      <c r="D1122" s="21" t="str">
        <f>MID(درخواست[[#This Row],[کدمدرسه]],1,1)</f>
        <v>3</v>
      </c>
      <c r="E1122" t="s">
        <v>250</v>
      </c>
      <c r="F1122" t="s">
        <v>313</v>
      </c>
      <c r="G1122" t="s">
        <v>158</v>
      </c>
      <c r="H1122" t="str">
        <f>درخواست[[#This Row],[استان]]&amp;"/"&amp;درخواست[[#This Row],[شهر]]&amp;"/"&amp;درخواست[[#This Row],[مدرسه]]</f>
        <v>گیلان/رودسر/فاطمیه</v>
      </c>
      <c r="I1122" t="s">
        <v>314</v>
      </c>
      <c r="J1122">
        <v>9119465932</v>
      </c>
      <c r="K1122">
        <v>1342629007</v>
      </c>
      <c r="L1122" s="24" t="s">
        <v>2194</v>
      </c>
      <c r="M1122" t="s">
        <v>114</v>
      </c>
      <c r="N1122" t="str">
        <f>VLOOKUP(درخواست[[#This Row],[کدکتاب]],کتاب[#All],4,FALSE)</f>
        <v>هاجر</v>
      </c>
      <c r="O1122">
        <f>VLOOKUP(درخواست[[#This Row],[کدکتاب]],کتاب[#All],3,FALSE)</f>
        <v>270000</v>
      </c>
      <c r="P1122">
        <f>IF(درخواست[[#This Row],[ناشر]]="هاجر",VLOOKUP(درخواست[[#This Row],[استان]],تخفیف[#All],3,FALSE),VLOOKUP(درخواست[[#This Row],[استان]],تخفیف[#All],4,FALSE))</f>
        <v>0.37</v>
      </c>
      <c r="Q1122">
        <f>درخواست[[#This Row],[پشت جلد]]*(1-درخواست[[#This Row],[تخفیف]])</f>
        <v>170100</v>
      </c>
      <c r="R1122">
        <v>2</v>
      </c>
    </row>
    <row r="1123" spans="1:18" x14ac:dyDescent="0.25">
      <c r="A1123" s="24" t="s">
        <v>1663</v>
      </c>
      <c r="B1123" t="s">
        <v>312</v>
      </c>
      <c r="C1123">
        <v>3220601161</v>
      </c>
      <c r="D1123" s="21" t="str">
        <f>MID(درخواست[[#This Row],[کدمدرسه]],1,1)</f>
        <v>3</v>
      </c>
      <c r="E1123" t="s">
        <v>250</v>
      </c>
      <c r="F1123" t="s">
        <v>313</v>
      </c>
      <c r="G1123" t="s">
        <v>158</v>
      </c>
      <c r="H1123" t="str">
        <f>درخواست[[#This Row],[استان]]&amp;"/"&amp;درخواست[[#This Row],[شهر]]&amp;"/"&amp;درخواست[[#This Row],[مدرسه]]</f>
        <v>گیلان/رودسر/فاطمیه</v>
      </c>
      <c r="I1123" t="s">
        <v>314</v>
      </c>
      <c r="J1123">
        <v>9119465932</v>
      </c>
      <c r="K1123">
        <v>1342629007</v>
      </c>
      <c r="L1123" s="24" t="s">
        <v>2201</v>
      </c>
      <c r="M1123" t="s">
        <v>121</v>
      </c>
      <c r="N1123" t="str">
        <f>VLOOKUP(درخواست[[#This Row],[کدکتاب]],کتاب[#All],4,FALSE)</f>
        <v>هاجر</v>
      </c>
      <c r="O1123">
        <f>VLOOKUP(درخواست[[#This Row],[کدکتاب]],کتاب[#All],3,FALSE)</f>
        <v>350000</v>
      </c>
      <c r="P1123">
        <f>IF(درخواست[[#This Row],[ناشر]]="هاجر",VLOOKUP(درخواست[[#This Row],[استان]],تخفیف[#All],3,FALSE),VLOOKUP(درخواست[[#This Row],[استان]],تخفیف[#All],4,FALSE))</f>
        <v>0.37</v>
      </c>
      <c r="Q1123">
        <f>درخواست[[#This Row],[پشت جلد]]*(1-درخواست[[#This Row],[تخفیف]])</f>
        <v>220500</v>
      </c>
      <c r="R1123">
        <v>4</v>
      </c>
    </row>
    <row r="1124" spans="1:18" x14ac:dyDescent="0.25">
      <c r="A1124" s="24" t="s">
        <v>1664</v>
      </c>
      <c r="B1124" t="s">
        <v>315</v>
      </c>
      <c r="C1124">
        <v>3260401104</v>
      </c>
      <c r="D1124" s="21" t="str">
        <f>MID(درخواست[[#This Row],[کدمدرسه]],1,1)</f>
        <v>3</v>
      </c>
      <c r="E1124" t="s">
        <v>316</v>
      </c>
      <c r="F1124" t="s">
        <v>317</v>
      </c>
      <c r="G1124" t="s">
        <v>318</v>
      </c>
      <c r="H1124" t="str">
        <f>درخواست[[#This Row],[استان]]&amp;"/"&amp;درخواست[[#This Row],[شهر]]&amp;"/"&amp;درخواست[[#This Row],[مدرسه]]</f>
        <v>هرمزگان/کیش/الزهراء(علیهاالسلام)</v>
      </c>
      <c r="I1124" t="s">
        <v>319</v>
      </c>
      <c r="J1124">
        <v>9171983873</v>
      </c>
      <c r="K1124">
        <v>764430471</v>
      </c>
      <c r="L1124" s="24" t="s">
        <v>2110</v>
      </c>
      <c r="M1124" t="s">
        <v>112</v>
      </c>
      <c r="N1124" t="str">
        <f>VLOOKUP(درخواست[[#This Row],[کدکتاب]],کتاب[#All],4,FALSE)</f>
        <v>سایر</v>
      </c>
      <c r="O1124">
        <f>VLOOKUP(درخواست[[#This Row],[کدکتاب]],کتاب[#All],3,FALSE)</f>
        <v>600000</v>
      </c>
      <c r="P1124">
        <f>IF(درخواست[[#This Row],[ناشر]]="هاجر",VLOOKUP(درخواست[[#This Row],[استان]],تخفیف[#All],3,FALSE),VLOOKUP(درخواست[[#This Row],[استان]],تخفیف[#All],4,FALSE))</f>
        <v>0.3</v>
      </c>
      <c r="Q1124">
        <f>درخواست[[#This Row],[پشت جلد]]*(1-درخواست[[#This Row],[تخفیف]])</f>
        <v>420000</v>
      </c>
      <c r="R1124">
        <v>6</v>
      </c>
    </row>
    <row r="1125" spans="1:18" x14ac:dyDescent="0.25">
      <c r="A1125" s="24" t="s">
        <v>1665</v>
      </c>
      <c r="B1125" t="s">
        <v>320</v>
      </c>
      <c r="C1125">
        <v>3260202168</v>
      </c>
      <c r="D1125" s="21" t="str">
        <f>MID(درخواست[[#This Row],[کدمدرسه]],1,1)</f>
        <v>3</v>
      </c>
      <c r="E1125" t="s">
        <v>316</v>
      </c>
      <c r="F1125" t="s">
        <v>321</v>
      </c>
      <c r="G1125" t="s">
        <v>322</v>
      </c>
      <c r="H1125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25" t="s">
        <v>323</v>
      </c>
      <c r="J1125">
        <v>9175070466</v>
      </c>
      <c r="K1125">
        <v>33313408</v>
      </c>
      <c r="L1125" s="24" t="s">
        <v>2104</v>
      </c>
      <c r="M1125" t="s">
        <v>21</v>
      </c>
      <c r="N1125" t="str">
        <f>VLOOKUP(درخواست[[#This Row],[کدکتاب]],کتاب[#All],4,FALSE)</f>
        <v>سایر</v>
      </c>
      <c r="O1125">
        <f>VLOOKUP(درخواست[[#This Row],[کدکتاب]],کتاب[#All],3,FALSE)</f>
        <v>900000</v>
      </c>
      <c r="P1125">
        <f>IF(درخواست[[#This Row],[ناشر]]="هاجر",VLOOKUP(درخواست[[#This Row],[استان]],تخفیف[#All],3,FALSE),VLOOKUP(درخواست[[#This Row],[استان]],تخفیف[#All],4,FALSE))</f>
        <v>0.3</v>
      </c>
      <c r="Q1125">
        <f>درخواست[[#This Row],[پشت جلد]]*(1-درخواست[[#This Row],[تخفیف]])</f>
        <v>630000</v>
      </c>
      <c r="R1125">
        <v>6</v>
      </c>
    </row>
    <row r="1126" spans="1:18" x14ac:dyDescent="0.25">
      <c r="A1126" s="24" t="s">
        <v>1666</v>
      </c>
      <c r="B1126" t="s">
        <v>320</v>
      </c>
      <c r="C1126">
        <v>3260202168</v>
      </c>
      <c r="D1126" s="21" t="str">
        <f>MID(درخواست[[#This Row],[کدمدرسه]],1,1)</f>
        <v>3</v>
      </c>
      <c r="E1126" t="s">
        <v>316</v>
      </c>
      <c r="F1126" t="s">
        <v>321</v>
      </c>
      <c r="G1126" t="s">
        <v>322</v>
      </c>
      <c r="H1126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26" t="s">
        <v>323</v>
      </c>
      <c r="J1126">
        <v>9175070466</v>
      </c>
      <c r="K1126">
        <v>33313408</v>
      </c>
      <c r="L1126" s="24" t="s">
        <v>2117</v>
      </c>
      <c r="M1126" t="s">
        <v>33</v>
      </c>
      <c r="N1126" t="str">
        <f>VLOOKUP(درخواست[[#This Row],[کدکتاب]],کتاب[#All],4,FALSE)</f>
        <v>سایر</v>
      </c>
      <c r="O1126">
        <f>VLOOKUP(درخواست[[#This Row],[کدکتاب]],کتاب[#All],3,FALSE)</f>
        <v>220000</v>
      </c>
      <c r="P1126">
        <f>IF(درخواست[[#This Row],[ناشر]]="هاجر",VLOOKUP(درخواست[[#This Row],[استان]],تخفیف[#All],3,FALSE),VLOOKUP(درخواست[[#This Row],[استان]],تخفیف[#All],4,FALSE))</f>
        <v>0.3</v>
      </c>
      <c r="Q1126">
        <f>درخواست[[#This Row],[پشت جلد]]*(1-درخواست[[#This Row],[تخفیف]])</f>
        <v>154000</v>
      </c>
      <c r="R1126">
        <v>28</v>
      </c>
    </row>
    <row r="1127" spans="1:18" x14ac:dyDescent="0.25">
      <c r="A1127" s="24" t="s">
        <v>1667</v>
      </c>
      <c r="B1127" t="s">
        <v>320</v>
      </c>
      <c r="C1127">
        <v>3260202168</v>
      </c>
      <c r="D1127" s="21" t="str">
        <f>MID(درخواست[[#This Row],[کدمدرسه]],1,1)</f>
        <v>3</v>
      </c>
      <c r="E1127" t="s">
        <v>316</v>
      </c>
      <c r="F1127" t="s">
        <v>321</v>
      </c>
      <c r="G1127" t="s">
        <v>322</v>
      </c>
      <c r="H1127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27" t="s">
        <v>323</v>
      </c>
      <c r="J1127">
        <v>9175070466</v>
      </c>
      <c r="K1127">
        <v>33313408</v>
      </c>
      <c r="L1127" s="24" t="s">
        <v>2134</v>
      </c>
      <c r="M1127" t="s">
        <v>53</v>
      </c>
      <c r="N1127" t="str">
        <f>VLOOKUP(درخواست[[#This Row],[کدکتاب]],کتاب[#All],4,FALSE)</f>
        <v>سایر</v>
      </c>
      <c r="O1127">
        <f>VLOOKUP(درخواست[[#This Row],[کدکتاب]],کتاب[#All],3,FALSE)</f>
        <v>233000</v>
      </c>
      <c r="P1127">
        <f>IF(درخواست[[#This Row],[ناشر]]="هاجر",VLOOKUP(درخواست[[#This Row],[استان]],تخفیف[#All],3,FALSE),VLOOKUP(درخواست[[#This Row],[استان]],تخفیف[#All],4,FALSE))</f>
        <v>0.3</v>
      </c>
      <c r="Q1127">
        <f>درخواست[[#This Row],[پشت جلد]]*(1-درخواست[[#This Row],[تخفیف]])</f>
        <v>163100</v>
      </c>
      <c r="R1127">
        <v>25</v>
      </c>
    </row>
    <row r="1128" spans="1:18" x14ac:dyDescent="0.25">
      <c r="A1128" s="24" t="s">
        <v>1668</v>
      </c>
      <c r="B1128" t="s">
        <v>320</v>
      </c>
      <c r="C1128">
        <v>3260202168</v>
      </c>
      <c r="D1128" s="21" t="str">
        <f>MID(درخواست[[#This Row],[کدمدرسه]],1,1)</f>
        <v>3</v>
      </c>
      <c r="E1128" t="s">
        <v>316</v>
      </c>
      <c r="F1128" t="s">
        <v>321</v>
      </c>
      <c r="G1128" t="s">
        <v>322</v>
      </c>
      <c r="H1128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28" t="s">
        <v>323</v>
      </c>
      <c r="J1128">
        <v>9175070466</v>
      </c>
      <c r="K1128">
        <v>33313408</v>
      </c>
      <c r="L1128" s="24" t="s">
        <v>2135</v>
      </c>
      <c r="M1128" t="s">
        <v>54</v>
      </c>
      <c r="N1128" t="str">
        <f>VLOOKUP(درخواست[[#This Row],[کدکتاب]],کتاب[#All],4,FALSE)</f>
        <v>سایر</v>
      </c>
      <c r="O1128">
        <f>VLOOKUP(درخواست[[#This Row],[کدکتاب]],کتاب[#All],3,FALSE)</f>
        <v>600000</v>
      </c>
      <c r="P1128">
        <f>IF(درخواست[[#This Row],[ناشر]]="هاجر",VLOOKUP(درخواست[[#This Row],[استان]],تخفیف[#All],3,FALSE),VLOOKUP(درخواست[[#This Row],[استان]],تخفیف[#All],4,FALSE))</f>
        <v>0.3</v>
      </c>
      <c r="Q1128">
        <f>درخواست[[#This Row],[پشت جلد]]*(1-درخواست[[#This Row],[تخفیف]])</f>
        <v>420000</v>
      </c>
      <c r="R1128">
        <v>9</v>
      </c>
    </row>
    <row r="1129" spans="1:18" x14ac:dyDescent="0.25">
      <c r="A1129" s="24" t="s">
        <v>1669</v>
      </c>
      <c r="B1129" t="s">
        <v>320</v>
      </c>
      <c r="C1129">
        <v>3260202168</v>
      </c>
      <c r="D1129" s="21" t="str">
        <f>MID(درخواست[[#This Row],[کدمدرسه]],1,1)</f>
        <v>3</v>
      </c>
      <c r="E1129" t="s">
        <v>316</v>
      </c>
      <c r="F1129" t="s">
        <v>321</v>
      </c>
      <c r="G1129" t="s">
        <v>322</v>
      </c>
      <c r="H1129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29" t="s">
        <v>323</v>
      </c>
      <c r="J1129">
        <v>9175070466</v>
      </c>
      <c r="K1129">
        <v>33313408</v>
      </c>
      <c r="L1129" s="24" t="s">
        <v>2149</v>
      </c>
      <c r="M1129" t="s">
        <v>70</v>
      </c>
      <c r="N1129" t="str">
        <f>VLOOKUP(درخواست[[#This Row],[کدکتاب]],کتاب[#All],4,FALSE)</f>
        <v>سایر</v>
      </c>
      <c r="O1129">
        <f>VLOOKUP(درخواست[[#This Row],[کدکتاب]],کتاب[#All],3,FALSE)</f>
        <v>340000</v>
      </c>
      <c r="P1129">
        <f>IF(درخواست[[#This Row],[ناشر]]="هاجر",VLOOKUP(درخواست[[#This Row],[استان]],تخفیف[#All],3,FALSE),VLOOKUP(درخواست[[#This Row],[استان]],تخفیف[#All],4,FALSE))</f>
        <v>0.3</v>
      </c>
      <c r="Q1129">
        <f>درخواست[[#This Row],[پشت جلد]]*(1-درخواست[[#This Row],[تخفیف]])</f>
        <v>237999.99999999997</v>
      </c>
      <c r="R1129">
        <v>7</v>
      </c>
    </row>
    <row r="1130" spans="1:18" x14ac:dyDescent="0.25">
      <c r="A1130" s="24" t="s">
        <v>1670</v>
      </c>
      <c r="B1130" t="s">
        <v>320</v>
      </c>
      <c r="C1130">
        <v>3260202168</v>
      </c>
      <c r="D1130" s="21" t="str">
        <f>MID(درخواست[[#This Row],[کدمدرسه]],1,1)</f>
        <v>3</v>
      </c>
      <c r="E1130" t="s">
        <v>316</v>
      </c>
      <c r="F1130" t="s">
        <v>321</v>
      </c>
      <c r="G1130" t="s">
        <v>322</v>
      </c>
      <c r="H1130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30" t="s">
        <v>323</v>
      </c>
      <c r="J1130">
        <v>9175070466</v>
      </c>
      <c r="K1130">
        <v>33313408</v>
      </c>
      <c r="L1130" s="24" t="s">
        <v>2156</v>
      </c>
      <c r="M1130" t="s">
        <v>75</v>
      </c>
      <c r="N1130" t="str">
        <f>VLOOKUP(درخواست[[#This Row],[کدکتاب]],کتاب[#All],4,FALSE)</f>
        <v>هاجر</v>
      </c>
      <c r="O1130">
        <f>VLOOKUP(درخواست[[#This Row],[کدکتاب]],کتاب[#All],3,FALSE)</f>
        <v>500000</v>
      </c>
      <c r="P1130">
        <f>IF(درخواست[[#This Row],[ناشر]]="هاجر",VLOOKUP(درخواست[[#This Row],[استان]],تخفیف[#All],3,FALSE),VLOOKUP(درخواست[[#This Row],[استان]],تخفیف[#All],4,FALSE))</f>
        <v>0.5</v>
      </c>
      <c r="Q1130">
        <f>درخواست[[#This Row],[پشت جلد]]*(1-درخواست[[#This Row],[تخفیف]])</f>
        <v>250000</v>
      </c>
      <c r="R1130">
        <v>15</v>
      </c>
    </row>
    <row r="1131" spans="1:18" x14ac:dyDescent="0.25">
      <c r="A1131" s="24" t="s">
        <v>1671</v>
      </c>
      <c r="B1131" t="s">
        <v>320</v>
      </c>
      <c r="C1131">
        <v>3260202168</v>
      </c>
      <c r="D1131" s="21" t="str">
        <f>MID(درخواست[[#This Row],[کدمدرسه]],1,1)</f>
        <v>3</v>
      </c>
      <c r="E1131" t="s">
        <v>316</v>
      </c>
      <c r="F1131" t="s">
        <v>321</v>
      </c>
      <c r="G1131" t="s">
        <v>322</v>
      </c>
      <c r="H1131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31" t="s">
        <v>323</v>
      </c>
      <c r="J1131">
        <v>9175070466</v>
      </c>
      <c r="K1131">
        <v>33313408</v>
      </c>
      <c r="L1131" s="24" t="s">
        <v>2159</v>
      </c>
      <c r="M1131" t="s">
        <v>78</v>
      </c>
      <c r="N1131" t="str">
        <f>VLOOKUP(درخواست[[#This Row],[کدکتاب]],کتاب[#All],4,FALSE)</f>
        <v>هاجر</v>
      </c>
      <c r="O1131">
        <f>VLOOKUP(درخواست[[#This Row],[کدکتاب]],کتاب[#All],3,FALSE)</f>
        <v>490000</v>
      </c>
      <c r="P1131">
        <f>IF(درخواست[[#This Row],[ناشر]]="هاجر",VLOOKUP(درخواست[[#This Row],[استان]],تخفیف[#All],3,FALSE),VLOOKUP(درخواست[[#This Row],[استان]],تخفیف[#All],4,FALSE))</f>
        <v>0.5</v>
      </c>
      <c r="Q1131">
        <f>درخواست[[#This Row],[پشت جلد]]*(1-درخواست[[#This Row],[تخفیف]])</f>
        <v>245000</v>
      </c>
      <c r="R1131">
        <v>16</v>
      </c>
    </row>
    <row r="1132" spans="1:18" x14ac:dyDescent="0.25">
      <c r="A1132" s="24" t="s">
        <v>1672</v>
      </c>
      <c r="B1132" t="s">
        <v>320</v>
      </c>
      <c r="C1132">
        <v>3260202168</v>
      </c>
      <c r="D1132" s="21" t="str">
        <f>MID(درخواست[[#This Row],[کدمدرسه]],1,1)</f>
        <v>3</v>
      </c>
      <c r="E1132" t="s">
        <v>316</v>
      </c>
      <c r="F1132" t="s">
        <v>321</v>
      </c>
      <c r="G1132" t="s">
        <v>322</v>
      </c>
      <c r="H1132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32" t="s">
        <v>323</v>
      </c>
      <c r="J1132">
        <v>9175070466</v>
      </c>
      <c r="K1132">
        <v>33313408</v>
      </c>
      <c r="L1132" s="24" t="s">
        <v>2173</v>
      </c>
      <c r="M1132" t="s">
        <v>90</v>
      </c>
      <c r="N1132" t="str">
        <f>VLOOKUP(درخواست[[#This Row],[کدکتاب]],کتاب[#All],4,FALSE)</f>
        <v>سایر</v>
      </c>
      <c r="O1132">
        <f>VLOOKUP(درخواست[[#This Row],[کدکتاب]],کتاب[#All],3,FALSE)</f>
        <v>150000</v>
      </c>
      <c r="P1132">
        <f>IF(درخواست[[#This Row],[ناشر]]="هاجر",VLOOKUP(درخواست[[#This Row],[استان]],تخفیف[#All],3,FALSE),VLOOKUP(درخواست[[#This Row],[استان]],تخفیف[#All],4,FALSE))</f>
        <v>0.3</v>
      </c>
      <c r="Q1132">
        <f>درخواست[[#This Row],[پشت جلد]]*(1-درخواست[[#This Row],[تخفیف]])</f>
        <v>105000</v>
      </c>
      <c r="R1132">
        <v>4</v>
      </c>
    </row>
    <row r="1133" spans="1:18" x14ac:dyDescent="0.25">
      <c r="A1133" s="24" t="s">
        <v>1673</v>
      </c>
      <c r="B1133" t="s">
        <v>320</v>
      </c>
      <c r="C1133">
        <v>3260202168</v>
      </c>
      <c r="D1133" s="21" t="str">
        <f>MID(درخواست[[#This Row],[کدمدرسه]],1,1)</f>
        <v>3</v>
      </c>
      <c r="E1133" t="s">
        <v>316</v>
      </c>
      <c r="F1133" t="s">
        <v>321</v>
      </c>
      <c r="G1133" t="s">
        <v>322</v>
      </c>
      <c r="H1133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33" t="s">
        <v>323</v>
      </c>
      <c r="J1133">
        <v>9175070466</v>
      </c>
      <c r="K1133">
        <v>33313408</v>
      </c>
      <c r="L1133" s="24" t="s">
        <v>2179</v>
      </c>
      <c r="M1133" t="s">
        <v>97</v>
      </c>
      <c r="N1133" t="str">
        <f>VLOOKUP(درخواست[[#This Row],[کدکتاب]],کتاب[#All],4,FALSE)</f>
        <v>هاجر</v>
      </c>
      <c r="O1133">
        <f>VLOOKUP(درخواست[[#This Row],[کدکتاب]],کتاب[#All],3,FALSE)</f>
        <v>420000</v>
      </c>
      <c r="P1133">
        <f>IF(درخواست[[#This Row],[ناشر]]="هاجر",VLOOKUP(درخواست[[#This Row],[استان]],تخفیف[#All],3,FALSE),VLOOKUP(درخواست[[#This Row],[استان]],تخفیف[#All],4,FALSE))</f>
        <v>0.5</v>
      </c>
      <c r="Q1133">
        <f>درخواست[[#This Row],[پشت جلد]]*(1-درخواست[[#This Row],[تخفیف]])</f>
        <v>210000</v>
      </c>
      <c r="R1133">
        <v>28</v>
      </c>
    </row>
    <row r="1134" spans="1:18" x14ac:dyDescent="0.25">
      <c r="A1134" s="24" t="s">
        <v>1674</v>
      </c>
      <c r="B1134" t="s">
        <v>320</v>
      </c>
      <c r="C1134">
        <v>3260202168</v>
      </c>
      <c r="D1134" s="21" t="str">
        <f>MID(درخواست[[#This Row],[کدمدرسه]],1,1)</f>
        <v>3</v>
      </c>
      <c r="E1134" t="s">
        <v>316</v>
      </c>
      <c r="F1134" t="s">
        <v>321</v>
      </c>
      <c r="G1134" t="s">
        <v>322</v>
      </c>
      <c r="H1134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34" t="s">
        <v>323</v>
      </c>
      <c r="J1134">
        <v>9175070466</v>
      </c>
      <c r="K1134">
        <v>33313408</v>
      </c>
      <c r="L1134" s="24" t="s">
        <v>2186</v>
      </c>
      <c r="M1134" t="s">
        <v>104</v>
      </c>
      <c r="N1134" t="str">
        <f>VLOOKUP(درخواست[[#This Row],[کدکتاب]],کتاب[#All],4,FALSE)</f>
        <v>سایر</v>
      </c>
      <c r="O1134">
        <f>VLOOKUP(درخواست[[#This Row],[کدکتاب]],کتاب[#All],3,FALSE)</f>
        <v>500000</v>
      </c>
      <c r="P1134">
        <f>IF(درخواست[[#This Row],[ناشر]]="هاجر",VLOOKUP(درخواست[[#This Row],[استان]],تخفیف[#All],3,FALSE),VLOOKUP(درخواست[[#This Row],[استان]],تخفیف[#All],4,FALSE))</f>
        <v>0.3</v>
      </c>
      <c r="Q1134">
        <f>درخواست[[#This Row],[پشت جلد]]*(1-درخواست[[#This Row],[تخفیف]])</f>
        <v>350000</v>
      </c>
      <c r="R1134">
        <v>7</v>
      </c>
    </row>
    <row r="1135" spans="1:18" x14ac:dyDescent="0.25">
      <c r="A1135" s="24" t="s">
        <v>1675</v>
      </c>
      <c r="B1135" t="s">
        <v>320</v>
      </c>
      <c r="C1135">
        <v>3260202168</v>
      </c>
      <c r="D1135" s="21" t="str">
        <f>MID(درخواست[[#This Row],[کدمدرسه]],1,1)</f>
        <v>3</v>
      </c>
      <c r="E1135" t="s">
        <v>316</v>
      </c>
      <c r="F1135" t="s">
        <v>321</v>
      </c>
      <c r="G1135" t="s">
        <v>322</v>
      </c>
      <c r="H1135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35" t="s">
        <v>323</v>
      </c>
      <c r="J1135">
        <v>9175070466</v>
      </c>
      <c r="K1135">
        <v>33313408</v>
      </c>
      <c r="L1135" s="24" t="s">
        <v>2193</v>
      </c>
      <c r="M1135" t="s">
        <v>111</v>
      </c>
      <c r="N1135" t="str">
        <f>VLOOKUP(درخواست[[#This Row],[کدکتاب]],کتاب[#All],4,FALSE)</f>
        <v>سایر</v>
      </c>
      <c r="O1135">
        <f>VLOOKUP(درخواست[[#This Row],[کدکتاب]],کتاب[#All],3,FALSE)</f>
        <v>880000</v>
      </c>
      <c r="P1135">
        <f>IF(درخواست[[#This Row],[ناشر]]="هاجر",VLOOKUP(درخواست[[#This Row],[استان]],تخفیف[#All],3,FALSE),VLOOKUP(درخواست[[#This Row],[استان]],تخفیف[#All],4,FALSE))</f>
        <v>0.3</v>
      </c>
      <c r="Q1135">
        <f>درخواست[[#This Row],[پشت جلد]]*(1-درخواست[[#This Row],[تخفیف]])</f>
        <v>616000</v>
      </c>
      <c r="R1135">
        <v>28</v>
      </c>
    </row>
    <row r="1136" spans="1:18" x14ac:dyDescent="0.25">
      <c r="A1136" s="24" t="s">
        <v>1676</v>
      </c>
      <c r="B1136" t="s">
        <v>320</v>
      </c>
      <c r="C1136">
        <v>3260202168</v>
      </c>
      <c r="D1136" s="21" t="str">
        <f>MID(درخواست[[#This Row],[کدمدرسه]],1,1)</f>
        <v>3</v>
      </c>
      <c r="E1136" t="s">
        <v>316</v>
      </c>
      <c r="F1136" t="s">
        <v>321</v>
      </c>
      <c r="G1136" t="s">
        <v>322</v>
      </c>
      <c r="H1136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36" t="s">
        <v>323</v>
      </c>
      <c r="J1136">
        <v>9175070466</v>
      </c>
      <c r="K1136">
        <v>33313408</v>
      </c>
      <c r="L1136" s="24" t="s">
        <v>2196</v>
      </c>
      <c r="M1136" t="s">
        <v>116</v>
      </c>
      <c r="N1136" t="str">
        <f>VLOOKUP(درخواست[[#This Row],[کدکتاب]],کتاب[#All],4,FALSE)</f>
        <v>سایر</v>
      </c>
      <c r="O1136">
        <f>VLOOKUP(درخواست[[#This Row],[کدکتاب]],کتاب[#All],3,FALSE)</f>
        <v>290000</v>
      </c>
      <c r="P1136">
        <f>IF(درخواست[[#This Row],[ناشر]]="هاجر",VLOOKUP(درخواست[[#This Row],[استان]],تخفیف[#All],3,FALSE),VLOOKUP(درخواست[[#This Row],[استان]],تخفیف[#All],4,FALSE))</f>
        <v>0.3</v>
      </c>
      <c r="Q1136">
        <f>درخواست[[#This Row],[پشت جلد]]*(1-درخواست[[#This Row],[تخفیف]])</f>
        <v>203000</v>
      </c>
      <c r="R1136">
        <v>28</v>
      </c>
    </row>
    <row r="1137" spans="1:18" x14ac:dyDescent="0.25">
      <c r="A1137" s="24" t="s">
        <v>1677</v>
      </c>
      <c r="B1137" t="s">
        <v>320</v>
      </c>
      <c r="C1137">
        <v>3260202168</v>
      </c>
      <c r="D1137" s="21" t="str">
        <f>MID(درخواست[[#This Row],[کدمدرسه]],1,1)</f>
        <v>3</v>
      </c>
      <c r="E1137" t="s">
        <v>316</v>
      </c>
      <c r="F1137" t="s">
        <v>321</v>
      </c>
      <c r="G1137" t="s">
        <v>322</v>
      </c>
      <c r="H1137" t="str">
        <f>درخواست[[#This Row],[استان]]&amp;"/"&amp;درخواست[[#This Row],[شهر]]&amp;"/"&amp;درخواست[[#This Row],[مدرسه]]</f>
        <v>هرمزگان/بندرعباس/مؤسسه آموزش عالی حوزوی فاطمه معصومه(علیهاالسلام)</v>
      </c>
      <c r="I1137" t="s">
        <v>323</v>
      </c>
      <c r="J1137">
        <v>9175070466</v>
      </c>
      <c r="K1137">
        <v>33313408</v>
      </c>
      <c r="L1137" s="24" t="s">
        <v>2202</v>
      </c>
      <c r="M1137" t="s">
        <v>122</v>
      </c>
      <c r="N1137" t="str">
        <f>VLOOKUP(درخواست[[#This Row],[کدکتاب]],کتاب[#All],4,FALSE)</f>
        <v>سایر</v>
      </c>
      <c r="O1137">
        <f>VLOOKUP(درخواست[[#This Row],[کدکتاب]],کتاب[#All],3,FALSE)</f>
        <v>170000</v>
      </c>
      <c r="P1137">
        <f>IF(درخواست[[#This Row],[ناشر]]="هاجر",VLOOKUP(درخواست[[#This Row],[استان]],تخفیف[#All],3,FALSE),VLOOKUP(درخواست[[#This Row],[استان]],تخفیف[#All],4,FALSE))</f>
        <v>0.3</v>
      </c>
      <c r="Q1137">
        <f>درخواست[[#This Row],[پشت جلد]]*(1-درخواست[[#This Row],[تخفیف]])</f>
        <v>118999.99999999999</v>
      </c>
      <c r="R1137">
        <v>28</v>
      </c>
    </row>
    <row r="1138" spans="1:18" x14ac:dyDescent="0.25">
      <c r="A1138" s="24" t="s">
        <v>1678</v>
      </c>
      <c r="B1138" t="s">
        <v>324</v>
      </c>
      <c r="C1138">
        <v>3250103143</v>
      </c>
      <c r="D1138" s="21" t="str">
        <f>MID(درخواست[[#This Row],[کدمدرسه]],1,1)</f>
        <v>3</v>
      </c>
      <c r="E1138" t="s">
        <v>275</v>
      </c>
      <c r="F1138" t="s">
        <v>325</v>
      </c>
      <c r="G1138" t="s">
        <v>132</v>
      </c>
      <c r="H1138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38" t="s">
        <v>326</v>
      </c>
      <c r="J1138">
        <v>9199329813</v>
      </c>
      <c r="K1138">
        <v>8632244978</v>
      </c>
      <c r="L1138" s="24" t="s">
        <v>2104</v>
      </c>
      <c r="M1138" t="s">
        <v>21</v>
      </c>
      <c r="N1138" t="str">
        <f>VLOOKUP(درخواست[[#This Row],[کدکتاب]],کتاب[#All],4,FALSE)</f>
        <v>سایر</v>
      </c>
      <c r="O1138">
        <f>VLOOKUP(درخواست[[#This Row],[کدکتاب]],کتاب[#All],3,FALSE)</f>
        <v>900000</v>
      </c>
      <c r="P1138">
        <f>IF(درخواست[[#This Row],[ناشر]]="هاجر",VLOOKUP(درخواست[[#This Row],[استان]],تخفیف[#All],3,FALSE),VLOOKUP(درخواست[[#This Row],[استان]],تخفیف[#All],4,FALSE))</f>
        <v>0.25</v>
      </c>
      <c r="Q1138">
        <f>درخواست[[#This Row],[پشت جلد]]*(1-درخواست[[#This Row],[تخفیف]])</f>
        <v>675000</v>
      </c>
      <c r="R1138">
        <v>45</v>
      </c>
    </row>
    <row r="1139" spans="1:18" x14ac:dyDescent="0.25">
      <c r="A1139" s="24" t="s">
        <v>1679</v>
      </c>
      <c r="B1139" t="s">
        <v>324</v>
      </c>
      <c r="C1139">
        <v>3250103143</v>
      </c>
      <c r="D1139" s="21" t="str">
        <f>MID(درخواست[[#This Row],[کدمدرسه]],1,1)</f>
        <v>3</v>
      </c>
      <c r="E1139" t="s">
        <v>275</v>
      </c>
      <c r="F1139" t="s">
        <v>325</v>
      </c>
      <c r="G1139" t="s">
        <v>132</v>
      </c>
      <c r="H1139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39" t="s">
        <v>326</v>
      </c>
      <c r="J1139">
        <v>9199329813</v>
      </c>
      <c r="K1139">
        <v>8632244978</v>
      </c>
      <c r="L1139" s="24" t="s">
        <v>2107</v>
      </c>
      <c r="M1139" t="s">
        <v>24</v>
      </c>
      <c r="N1139" t="str">
        <f>VLOOKUP(درخواست[[#This Row],[کدکتاب]],کتاب[#All],4,FALSE)</f>
        <v>سایر</v>
      </c>
      <c r="O1139">
        <f>VLOOKUP(درخواست[[#This Row],[کدکتاب]],کتاب[#All],3,FALSE)</f>
        <v>220000</v>
      </c>
      <c r="P1139">
        <f>IF(درخواست[[#This Row],[ناشر]]="هاجر",VLOOKUP(درخواست[[#This Row],[استان]],تخفیف[#All],3,FALSE),VLOOKUP(درخواست[[#This Row],[استان]],تخفیف[#All],4,FALSE))</f>
        <v>0.25</v>
      </c>
      <c r="Q1139">
        <f>درخواست[[#This Row],[پشت جلد]]*(1-درخواست[[#This Row],[تخفیف]])</f>
        <v>165000</v>
      </c>
      <c r="R1139">
        <v>15</v>
      </c>
    </row>
    <row r="1140" spans="1:18" x14ac:dyDescent="0.25">
      <c r="A1140" s="24" t="s">
        <v>1680</v>
      </c>
      <c r="B1140" t="s">
        <v>324</v>
      </c>
      <c r="C1140">
        <v>3250103143</v>
      </c>
      <c r="D1140" s="21" t="str">
        <f>MID(درخواست[[#This Row],[کدمدرسه]],1,1)</f>
        <v>3</v>
      </c>
      <c r="E1140" t="s">
        <v>275</v>
      </c>
      <c r="F1140" t="s">
        <v>325</v>
      </c>
      <c r="G1140" t="s">
        <v>132</v>
      </c>
      <c r="H1140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40" t="s">
        <v>326</v>
      </c>
      <c r="J1140">
        <v>9199329813</v>
      </c>
      <c r="K1140">
        <v>8632244978</v>
      </c>
      <c r="L1140" s="24" t="s">
        <v>2109</v>
      </c>
      <c r="M1140" t="s">
        <v>26</v>
      </c>
      <c r="N1140" t="str">
        <f>VLOOKUP(درخواست[[#This Row],[کدکتاب]],کتاب[#All],4,FALSE)</f>
        <v>سایر</v>
      </c>
      <c r="O1140">
        <f>VLOOKUP(درخواست[[#This Row],[کدکتاب]],کتاب[#All],3,FALSE)</f>
        <v>170000</v>
      </c>
      <c r="P1140">
        <f>IF(درخواست[[#This Row],[ناشر]]="هاجر",VLOOKUP(درخواست[[#This Row],[استان]],تخفیف[#All],3,FALSE),VLOOKUP(درخواست[[#This Row],[استان]],تخفیف[#All],4,FALSE))</f>
        <v>0.25</v>
      </c>
      <c r="Q1140">
        <f>درخواست[[#This Row],[پشت جلد]]*(1-درخواست[[#This Row],[تخفیف]])</f>
        <v>127500</v>
      </c>
      <c r="R1140">
        <v>13</v>
      </c>
    </row>
    <row r="1141" spans="1:18" x14ac:dyDescent="0.25">
      <c r="A1141" s="24" t="s">
        <v>1681</v>
      </c>
      <c r="B1141" t="s">
        <v>324</v>
      </c>
      <c r="C1141">
        <v>3250103143</v>
      </c>
      <c r="D1141" s="21" t="str">
        <f>MID(درخواست[[#This Row],[کدمدرسه]],1,1)</f>
        <v>3</v>
      </c>
      <c r="E1141" t="s">
        <v>275</v>
      </c>
      <c r="F1141" t="s">
        <v>325</v>
      </c>
      <c r="G1141" t="s">
        <v>132</v>
      </c>
      <c r="H1141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41" t="s">
        <v>326</v>
      </c>
      <c r="J1141">
        <v>9199329813</v>
      </c>
      <c r="K1141">
        <v>8632244978</v>
      </c>
      <c r="L1141" s="24" t="s">
        <v>2111</v>
      </c>
      <c r="M1141" t="s">
        <v>27</v>
      </c>
      <c r="N1141" t="str">
        <f>VLOOKUP(درخواست[[#This Row],[کدکتاب]],کتاب[#All],4,FALSE)</f>
        <v>سایر</v>
      </c>
      <c r="O1141">
        <f>VLOOKUP(درخواست[[#This Row],[کدکتاب]],کتاب[#All],3,FALSE)</f>
        <v>2100000</v>
      </c>
      <c r="P1141">
        <f>IF(درخواست[[#This Row],[ناشر]]="هاجر",VLOOKUP(درخواست[[#This Row],[استان]],تخفیف[#All],3,FALSE),VLOOKUP(درخواست[[#This Row],[استان]],تخفیف[#All],4,FALSE))</f>
        <v>0.25</v>
      </c>
      <c r="Q1141">
        <f>درخواست[[#This Row],[پشت جلد]]*(1-درخواست[[#This Row],[تخفیف]])</f>
        <v>1575000</v>
      </c>
      <c r="R1141">
        <v>15</v>
      </c>
    </row>
    <row r="1142" spans="1:18" x14ac:dyDescent="0.25">
      <c r="A1142" s="24" t="s">
        <v>1682</v>
      </c>
      <c r="B1142" t="s">
        <v>324</v>
      </c>
      <c r="C1142">
        <v>3250103143</v>
      </c>
      <c r="D1142" s="21" t="str">
        <f>MID(درخواست[[#This Row],[کدمدرسه]],1,1)</f>
        <v>3</v>
      </c>
      <c r="E1142" t="s">
        <v>275</v>
      </c>
      <c r="F1142" t="s">
        <v>325</v>
      </c>
      <c r="G1142" t="s">
        <v>132</v>
      </c>
      <c r="H1142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42" t="s">
        <v>326</v>
      </c>
      <c r="J1142">
        <v>9199329813</v>
      </c>
      <c r="K1142">
        <v>8632244978</v>
      </c>
      <c r="L1142" s="24" t="s">
        <v>2115</v>
      </c>
      <c r="M1142" t="s">
        <v>32</v>
      </c>
      <c r="N1142" t="str">
        <f>VLOOKUP(درخواست[[#This Row],[کدکتاب]],کتاب[#All],4,FALSE)</f>
        <v>سایر</v>
      </c>
      <c r="O1142">
        <f>VLOOKUP(درخواست[[#This Row],[کدکتاب]],کتاب[#All],3,FALSE)</f>
        <v>250000</v>
      </c>
      <c r="P1142">
        <f>IF(درخواست[[#This Row],[ناشر]]="هاجر",VLOOKUP(درخواست[[#This Row],[استان]],تخفیف[#All],3,FALSE),VLOOKUP(درخواست[[#This Row],[استان]],تخفیف[#All],4,FALSE))</f>
        <v>0.25</v>
      </c>
      <c r="Q1142">
        <f>درخواست[[#This Row],[پشت جلد]]*(1-درخواست[[#This Row],[تخفیف]])</f>
        <v>187500</v>
      </c>
      <c r="R1142">
        <v>15</v>
      </c>
    </row>
    <row r="1143" spans="1:18" x14ac:dyDescent="0.25">
      <c r="A1143" s="24" t="s">
        <v>1683</v>
      </c>
      <c r="B1143" t="s">
        <v>324</v>
      </c>
      <c r="C1143">
        <v>3250103143</v>
      </c>
      <c r="D1143" s="21" t="str">
        <f>MID(درخواست[[#This Row],[کدمدرسه]],1,1)</f>
        <v>3</v>
      </c>
      <c r="E1143" t="s">
        <v>275</v>
      </c>
      <c r="F1143" t="s">
        <v>325</v>
      </c>
      <c r="G1143" t="s">
        <v>132</v>
      </c>
      <c r="H1143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43" t="s">
        <v>326</v>
      </c>
      <c r="J1143">
        <v>9199329813</v>
      </c>
      <c r="K1143">
        <v>8632244978</v>
      </c>
      <c r="L1143" s="24" t="s">
        <v>2120</v>
      </c>
      <c r="M1143" t="s">
        <v>36</v>
      </c>
      <c r="N1143" t="str">
        <f>VLOOKUP(درخواست[[#This Row],[کدکتاب]],کتاب[#All],4,FALSE)</f>
        <v>سایر</v>
      </c>
      <c r="O1143">
        <f>VLOOKUP(درخواست[[#This Row],[کدکتاب]],کتاب[#All],3,FALSE)</f>
        <v>320000</v>
      </c>
      <c r="P1143">
        <f>IF(درخواست[[#This Row],[ناشر]]="هاجر",VLOOKUP(درخواست[[#This Row],[استان]],تخفیف[#All],3,FALSE),VLOOKUP(درخواست[[#This Row],[استان]],تخفیف[#All],4,FALSE))</f>
        <v>0.25</v>
      </c>
      <c r="Q1143">
        <f>درخواست[[#This Row],[پشت جلد]]*(1-درخواست[[#This Row],[تخفیف]])</f>
        <v>240000</v>
      </c>
      <c r="R1143">
        <v>13</v>
      </c>
    </row>
    <row r="1144" spans="1:18" x14ac:dyDescent="0.25">
      <c r="A1144" s="24" t="s">
        <v>1684</v>
      </c>
      <c r="B1144" t="s">
        <v>324</v>
      </c>
      <c r="C1144">
        <v>3250103143</v>
      </c>
      <c r="D1144" s="21" t="str">
        <f>MID(درخواست[[#This Row],[کدمدرسه]],1,1)</f>
        <v>3</v>
      </c>
      <c r="E1144" t="s">
        <v>275</v>
      </c>
      <c r="F1144" t="s">
        <v>325</v>
      </c>
      <c r="G1144" t="s">
        <v>132</v>
      </c>
      <c r="H1144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44" t="s">
        <v>326</v>
      </c>
      <c r="J1144">
        <v>9199329813</v>
      </c>
      <c r="K1144">
        <v>8632244978</v>
      </c>
      <c r="L1144" s="24" t="s">
        <v>2151</v>
      </c>
      <c r="M1144" t="s">
        <v>38</v>
      </c>
      <c r="N1144" t="str">
        <f>VLOOKUP(درخواست[[#This Row],[کدکتاب]],کتاب[#All],4,FALSE)</f>
        <v>سایر</v>
      </c>
      <c r="O1144">
        <f>VLOOKUP(درخواست[[#This Row],[کدکتاب]],کتاب[#All],3,FALSE)</f>
        <v>300000</v>
      </c>
      <c r="P1144">
        <f>IF(درخواست[[#This Row],[ناشر]]="هاجر",VLOOKUP(درخواست[[#This Row],[استان]],تخفیف[#All],3,FALSE),VLOOKUP(درخواست[[#This Row],[استان]],تخفیف[#All],4,FALSE))</f>
        <v>0.25</v>
      </c>
      <c r="Q1144">
        <f>درخواست[[#This Row],[پشت جلد]]*(1-درخواست[[#This Row],[تخفیف]])</f>
        <v>225000</v>
      </c>
      <c r="R1144">
        <v>15</v>
      </c>
    </row>
    <row r="1145" spans="1:18" x14ac:dyDescent="0.25">
      <c r="A1145" s="24" t="s">
        <v>1685</v>
      </c>
      <c r="B1145" t="s">
        <v>324</v>
      </c>
      <c r="C1145">
        <v>3250103143</v>
      </c>
      <c r="D1145" s="21" t="str">
        <f>MID(درخواست[[#This Row],[کدمدرسه]],1,1)</f>
        <v>3</v>
      </c>
      <c r="E1145" t="s">
        <v>275</v>
      </c>
      <c r="F1145" t="s">
        <v>325</v>
      </c>
      <c r="G1145" t="s">
        <v>132</v>
      </c>
      <c r="H1145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45" t="s">
        <v>326</v>
      </c>
      <c r="J1145">
        <v>9199329813</v>
      </c>
      <c r="K1145">
        <v>8632244978</v>
      </c>
      <c r="L1145" s="24" t="s">
        <v>2210</v>
      </c>
      <c r="M1145" t="s">
        <v>48</v>
      </c>
      <c r="N1145" t="str">
        <f>VLOOKUP(درخواست[[#This Row],[کدکتاب]],کتاب[#All],4,FALSE)</f>
        <v>هاجر</v>
      </c>
      <c r="O1145">
        <f>VLOOKUP(درخواست[[#This Row],[کدکتاب]],کتاب[#All],3,FALSE)</f>
        <v>0</v>
      </c>
      <c r="P1145">
        <f>IF(درخواست[[#This Row],[ناشر]]="هاجر",VLOOKUP(درخواست[[#This Row],[استان]],تخفیف[#All],3,FALSE),VLOOKUP(درخواست[[#This Row],[استان]],تخفیف[#All],4,FALSE))</f>
        <v>0.37</v>
      </c>
      <c r="Q1145">
        <f>درخواست[[#This Row],[پشت جلد]]*(1-درخواست[[#This Row],[تخفیف]])</f>
        <v>0</v>
      </c>
      <c r="R1145">
        <v>15</v>
      </c>
    </row>
    <row r="1146" spans="1:18" x14ac:dyDescent="0.25">
      <c r="A1146" s="24" t="s">
        <v>1686</v>
      </c>
      <c r="B1146" t="s">
        <v>324</v>
      </c>
      <c r="C1146">
        <v>3250103143</v>
      </c>
      <c r="D1146" s="21" t="str">
        <f>MID(درخواست[[#This Row],[کدمدرسه]],1,1)</f>
        <v>3</v>
      </c>
      <c r="E1146" t="s">
        <v>275</v>
      </c>
      <c r="F1146" t="s">
        <v>325</v>
      </c>
      <c r="G1146" t="s">
        <v>132</v>
      </c>
      <c r="H1146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46" t="s">
        <v>326</v>
      </c>
      <c r="J1146">
        <v>9199329813</v>
      </c>
      <c r="K1146">
        <v>8632244978</v>
      </c>
      <c r="L1146" s="24" t="s">
        <v>2126</v>
      </c>
      <c r="M1146" t="s">
        <v>49</v>
      </c>
      <c r="N1146" t="str">
        <f>VLOOKUP(درخواست[[#This Row],[کدکتاب]],کتاب[#All],4,FALSE)</f>
        <v>سایر</v>
      </c>
      <c r="O1146">
        <f>VLOOKUP(درخواست[[#This Row],[کدکتاب]],کتاب[#All],3,FALSE)</f>
        <v>0</v>
      </c>
      <c r="P1146">
        <f>IF(درخواست[[#This Row],[ناشر]]="هاجر",VLOOKUP(درخواست[[#This Row],[استان]],تخفیف[#All],3,FALSE),VLOOKUP(درخواست[[#This Row],[استان]],تخفیف[#All],4,FALSE))</f>
        <v>0.25</v>
      </c>
      <c r="Q1146">
        <f>درخواست[[#This Row],[پشت جلد]]*(1-درخواست[[#This Row],[تخفیف]])</f>
        <v>0</v>
      </c>
      <c r="R1146">
        <v>15</v>
      </c>
    </row>
    <row r="1147" spans="1:18" x14ac:dyDescent="0.25">
      <c r="A1147" s="24" t="s">
        <v>1687</v>
      </c>
      <c r="B1147" t="s">
        <v>324</v>
      </c>
      <c r="C1147">
        <v>3250103143</v>
      </c>
      <c r="D1147" s="21" t="str">
        <f>MID(درخواست[[#This Row],[کدمدرسه]],1,1)</f>
        <v>3</v>
      </c>
      <c r="E1147" t="s">
        <v>275</v>
      </c>
      <c r="F1147" t="s">
        <v>325</v>
      </c>
      <c r="G1147" t="s">
        <v>132</v>
      </c>
      <c r="H1147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47" t="s">
        <v>326</v>
      </c>
      <c r="J1147">
        <v>9199329813</v>
      </c>
      <c r="K1147">
        <v>8632244978</v>
      </c>
      <c r="L1147" s="24" t="s">
        <v>2134</v>
      </c>
      <c r="M1147" t="s">
        <v>53</v>
      </c>
      <c r="N1147" t="str">
        <f>VLOOKUP(درخواست[[#This Row],[کدکتاب]],کتاب[#All],4,FALSE)</f>
        <v>سایر</v>
      </c>
      <c r="O1147">
        <f>VLOOKUP(درخواست[[#This Row],[کدکتاب]],کتاب[#All],3,FALSE)</f>
        <v>233000</v>
      </c>
      <c r="P1147">
        <f>IF(درخواست[[#This Row],[ناشر]]="هاجر",VLOOKUP(درخواست[[#This Row],[استان]],تخفیف[#All],3,FALSE),VLOOKUP(درخواست[[#This Row],[استان]],تخفیف[#All],4,FALSE))</f>
        <v>0.25</v>
      </c>
      <c r="Q1147">
        <f>درخواست[[#This Row],[پشت جلد]]*(1-درخواست[[#This Row],[تخفیف]])</f>
        <v>174750</v>
      </c>
      <c r="R1147">
        <v>15</v>
      </c>
    </row>
    <row r="1148" spans="1:18" x14ac:dyDescent="0.25">
      <c r="A1148" s="24" t="s">
        <v>1688</v>
      </c>
      <c r="B1148" t="s">
        <v>324</v>
      </c>
      <c r="C1148">
        <v>3250103143</v>
      </c>
      <c r="D1148" s="21" t="str">
        <f>MID(درخواست[[#This Row],[کدمدرسه]],1,1)</f>
        <v>3</v>
      </c>
      <c r="E1148" t="s">
        <v>275</v>
      </c>
      <c r="F1148" t="s">
        <v>325</v>
      </c>
      <c r="G1148" t="s">
        <v>132</v>
      </c>
      <c r="H1148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48" t="s">
        <v>326</v>
      </c>
      <c r="J1148">
        <v>9199329813</v>
      </c>
      <c r="K1148">
        <v>8632244978</v>
      </c>
      <c r="L1148" s="24" t="s">
        <v>2135</v>
      </c>
      <c r="M1148" t="s">
        <v>54</v>
      </c>
      <c r="N1148" t="str">
        <f>VLOOKUP(درخواست[[#This Row],[کدکتاب]],کتاب[#All],4,FALSE)</f>
        <v>سایر</v>
      </c>
      <c r="O1148">
        <f>VLOOKUP(درخواست[[#This Row],[کدکتاب]],کتاب[#All],3,FALSE)</f>
        <v>600000</v>
      </c>
      <c r="P1148">
        <f>IF(درخواست[[#This Row],[ناشر]]="هاجر",VLOOKUP(درخواست[[#This Row],[استان]],تخفیف[#All],3,FALSE),VLOOKUP(درخواست[[#This Row],[استان]],تخفیف[#All],4,FALSE))</f>
        <v>0.25</v>
      </c>
      <c r="Q1148">
        <f>درخواست[[#This Row],[پشت جلد]]*(1-درخواست[[#This Row],[تخفیف]])</f>
        <v>450000</v>
      </c>
      <c r="R1148">
        <v>15</v>
      </c>
    </row>
    <row r="1149" spans="1:18" x14ac:dyDescent="0.25">
      <c r="A1149" s="24" t="s">
        <v>1689</v>
      </c>
      <c r="B1149" t="s">
        <v>324</v>
      </c>
      <c r="C1149">
        <v>3250103143</v>
      </c>
      <c r="D1149" s="21" t="str">
        <f>MID(درخواست[[#This Row],[کدمدرسه]],1,1)</f>
        <v>3</v>
      </c>
      <c r="E1149" t="s">
        <v>275</v>
      </c>
      <c r="F1149" t="s">
        <v>325</v>
      </c>
      <c r="G1149" t="s">
        <v>132</v>
      </c>
      <c r="H1149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49" t="s">
        <v>326</v>
      </c>
      <c r="J1149">
        <v>9199329813</v>
      </c>
      <c r="K1149">
        <v>8632244978</v>
      </c>
      <c r="L1149" s="24" t="s">
        <v>2141</v>
      </c>
      <c r="M1149" t="s">
        <v>60</v>
      </c>
      <c r="N1149" t="str">
        <f>VLOOKUP(درخواست[[#This Row],[کدکتاب]],کتاب[#All],4,FALSE)</f>
        <v>سایر</v>
      </c>
      <c r="O1149">
        <f>VLOOKUP(درخواست[[#This Row],[کدکتاب]],کتاب[#All],3,FALSE)</f>
        <v>350000</v>
      </c>
      <c r="P1149">
        <f>IF(درخواست[[#This Row],[ناشر]]="هاجر",VLOOKUP(درخواست[[#This Row],[استان]],تخفیف[#All],3,FALSE),VLOOKUP(درخواست[[#This Row],[استان]],تخفیف[#All],4,FALSE))</f>
        <v>0.25</v>
      </c>
      <c r="Q1149">
        <f>درخواست[[#This Row],[پشت جلد]]*(1-درخواست[[#This Row],[تخفیف]])</f>
        <v>262500</v>
      </c>
      <c r="R1149">
        <v>15</v>
      </c>
    </row>
    <row r="1150" spans="1:18" x14ac:dyDescent="0.25">
      <c r="A1150" s="24" t="s">
        <v>1690</v>
      </c>
      <c r="B1150" t="s">
        <v>324</v>
      </c>
      <c r="C1150">
        <v>3250103143</v>
      </c>
      <c r="D1150" s="21" t="str">
        <f>MID(درخواست[[#This Row],[کدمدرسه]],1,1)</f>
        <v>3</v>
      </c>
      <c r="E1150" t="s">
        <v>275</v>
      </c>
      <c r="F1150" t="s">
        <v>325</v>
      </c>
      <c r="G1150" t="s">
        <v>132</v>
      </c>
      <c r="H1150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50" t="s">
        <v>326</v>
      </c>
      <c r="J1150">
        <v>9199329813</v>
      </c>
      <c r="K1150">
        <v>8632244978</v>
      </c>
      <c r="L1150" s="24" t="s">
        <v>2142</v>
      </c>
      <c r="M1150" t="s">
        <v>61</v>
      </c>
      <c r="N1150" t="str">
        <f>VLOOKUP(درخواست[[#This Row],[کدکتاب]],کتاب[#All],4,FALSE)</f>
        <v>سایر</v>
      </c>
      <c r="O1150">
        <f>VLOOKUP(درخواست[[#This Row],[کدکتاب]],کتاب[#All],3,FALSE)</f>
        <v>0</v>
      </c>
      <c r="P1150">
        <f>IF(درخواست[[#This Row],[ناشر]]="هاجر",VLOOKUP(درخواست[[#This Row],[استان]],تخفیف[#All],3,FALSE),VLOOKUP(درخواست[[#This Row],[استان]],تخفیف[#All],4,FALSE))</f>
        <v>0.25</v>
      </c>
      <c r="Q1150">
        <f>درخواست[[#This Row],[پشت جلد]]*(1-درخواست[[#This Row],[تخفیف]])</f>
        <v>0</v>
      </c>
      <c r="R1150">
        <v>15</v>
      </c>
    </row>
    <row r="1151" spans="1:18" x14ac:dyDescent="0.25">
      <c r="A1151" s="24" t="s">
        <v>1691</v>
      </c>
      <c r="B1151" t="s">
        <v>324</v>
      </c>
      <c r="C1151">
        <v>3250103143</v>
      </c>
      <c r="D1151" s="21" t="str">
        <f>MID(درخواست[[#This Row],[کدمدرسه]],1,1)</f>
        <v>3</v>
      </c>
      <c r="E1151" t="s">
        <v>275</v>
      </c>
      <c r="F1151" t="s">
        <v>325</v>
      </c>
      <c r="G1151" t="s">
        <v>132</v>
      </c>
      <c r="H1151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51" t="s">
        <v>326</v>
      </c>
      <c r="J1151">
        <v>9199329813</v>
      </c>
      <c r="K1151">
        <v>8632244978</v>
      </c>
      <c r="L1151" s="24" t="s">
        <v>2149</v>
      </c>
      <c r="M1151" t="s">
        <v>70</v>
      </c>
      <c r="N1151" t="str">
        <f>VLOOKUP(درخواست[[#This Row],[کدکتاب]],کتاب[#All],4,FALSE)</f>
        <v>سایر</v>
      </c>
      <c r="O1151">
        <f>VLOOKUP(درخواست[[#This Row],[کدکتاب]],کتاب[#All],3,FALSE)</f>
        <v>340000</v>
      </c>
      <c r="P1151">
        <f>IF(درخواست[[#This Row],[ناشر]]="هاجر",VLOOKUP(درخواست[[#This Row],[استان]],تخفیف[#All],3,FALSE),VLOOKUP(درخواست[[#This Row],[استان]],تخفیف[#All],4,FALSE))</f>
        <v>0.25</v>
      </c>
      <c r="Q1151">
        <f>درخواست[[#This Row],[پشت جلد]]*(1-درخواست[[#This Row],[تخفیف]])</f>
        <v>255000</v>
      </c>
      <c r="R1151">
        <v>15</v>
      </c>
    </row>
    <row r="1152" spans="1:18" x14ac:dyDescent="0.25">
      <c r="A1152" s="24" t="s">
        <v>1692</v>
      </c>
      <c r="B1152" t="s">
        <v>324</v>
      </c>
      <c r="C1152">
        <v>3250103143</v>
      </c>
      <c r="D1152" s="21" t="str">
        <f>MID(درخواست[[#This Row],[کدمدرسه]],1,1)</f>
        <v>3</v>
      </c>
      <c r="E1152" t="s">
        <v>275</v>
      </c>
      <c r="F1152" t="s">
        <v>325</v>
      </c>
      <c r="G1152" t="s">
        <v>132</v>
      </c>
      <c r="H1152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52" t="s">
        <v>326</v>
      </c>
      <c r="J1152">
        <v>9199329813</v>
      </c>
      <c r="K1152">
        <v>8632244978</v>
      </c>
      <c r="L1152" s="24" t="s">
        <v>2162</v>
      </c>
      <c r="M1152" t="s">
        <v>72</v>
      </c>
      <c r="N1152" t="str">
        <f>VLOOKUP(درخواست[[#This Row],[کدکتاب]],کتاب[#All],4,FALSE)</f>
        <v>سایر</v>
      </c>
      <c r="O1152">
        <f>VLOOKUP(درخواست[[#This Row],[کدکتاب]],کتاب[#All],3,FALSE)</f>
        <v>280000</v>
      </c>
      <c r="P1152">
        <f>IF(درخواست[[#This Row],[ناشر]]="هاجر",VLOOKUP(درخواست[[#This Row],[استان]],تخفیف[#All],3,FALSE),VLOOKUP(درخواست[[#This Row],[استان]],تخفیف[#All],4,FALSE))</f>
        <v>0.25</v>
      </c>
      <c r="Q1152">
        <f>درخواست[[#This Row],[پشت جلد]]*(1-درخواست[[#This Row],[تخفیف]])</f>
        <v>210000</v>
      </c>
      <c r="R1152">
        <v>15</v>
      </c>
    </row>
    <row r="1153" spans="1:18" x14ac:dyDescent="0.25">
      <c r="A1153" s="24" t="s">
        <v>1693</v>
      </c>
      <c r="B1153" t="s">
        <v>324</v>
      </c>
      <c r="C1153">
        <v>3250103143</v>
      </c>
      <c r="D1153" s="21" t="str">
        <f>MID(درخواست[[#This Row],[کدمدرسه]],1,1)</f>
        <v>3</v>
      </c>
      <c r="E1153" t="s">
        <v>275</v>
      </c>
      <c r="F1153" t="s">
        <v>325</v>
      </c>
      <c r="G1153" t="s">
        <v>132</v>
      </c>
      <c r="H1153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53" t="s">
        <v>326</v>
      </c>
      <c r="J1153">
        <v>9199329813</v>
      </c>
      <c r="K1153">
        <v>8632244978</v>
      </c>
      <c r="L1153" s="24" t="s">
        <v>2156</v>
      </c>
      <c r="M1153" t="s">
        <v>75</v>
      </c>
      <c r="N1153" t="str">
        <f>VLOOKUP(درخواست[[#This Row],[کدکتاب]],کتاب[#All],4,FALSE)</f>
        <v>هاجر</v>
      </c>
      <c r="O1153">
        <f>VLOOKUP(درخواست[[#This Row],[کدکتاب]],کتاب[#All],3,FALSE)</f>
        <v>500000</v>
      </c>
      <c r="P1153">
        <f>IF(درخواست[[#This Row],[ناشر]]="هاجر",VLOOKUP(درخواست[[#This Row],[استان]],تخفیف[#All],3,FALSE),VLOOKUP(درخواست[[#This Row],[استان]],تخفیف[#All],4,FALSE))</f>
        <v>0.37</v>
      </c>
      <c r="Q1153">
        <f>درخواست[[#This Row],[پشت جلد]]*(1-درخواست[[#This Row],[تخفیف]])</f>
        <v>315000</v>
      </c>
      <c r="R1153">
        <v>35</v>
      </c>
    </row>
    <row r="1154" spans="1:18" x14ac:dyDescent="0.25">
      <c r="A1154" s="24" t="s">
        <v>1694</v>
      </c>
      <c r="B1154" t="s">
        <v>324</v>
      </c>
      <c r="C1154">
        <v>3250103143</v>
      </c>
      <c r="D1154" s="21" t="str">
        <f>MID(درخواست[[#This Row],[کدمدرسه]],1,1)</f>
        <v>3</v>
      </c>
      <c r="E1154" t="s">
        <v>275</v>
      </c>
      <c r="F1154" t="s">
        <v>325</v>
      </c>
      <c r="G1154" t="s">
        <v>132</v>
      </c>
      <c r="H1154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54" t="s">
        <v>326</v>
      </c>
      <c r="J1154">
        <v>9199329813</v>
      </c>
      <c r="K1154">
        <v>8632244978</v>
      </c>
      <c r="L1154" s="24" t="s">
        <v>2159</v>
      </c>
      <c r="M1154" t="s">
        <v>78</v>
      </c>
      <c r="N1154" t="str">
        <f>VLOOKUP(درخواست[[#This Row],[کدکتاب]],کتاب[#All],4,FALSE)</f>
        <v>هاجر</v>
      </c>
      <c r="O1154">
        <f>VLOOKUP(درخواست[[#This Row],[کدکتاب]],کتاب[#All],3,FALSE)</f>
        <v>490000</v>
      </c>
      <c r="P1154">
        <f>IF(درخواست[[#This Row],[ناشر]]="هاجر",VLOOKUP(درخواست[[#This Row],[استان]],تخفیف[#All],3,FALSE),VLOOKUP(درخواست[[#This Row],[استان]],تخفیف[#All],4,FALSE))</f>
        <v>0.37</v>
      </c>
      <c r="Q1154">
        <f>درخواست[[#This Row],[پشت جلد]]*(1-درخواست[[#This Row],[تخفیف]])</f>
        <v>308700</v>
      </c>
      <c r="R1154">
        <v>21</v>
      </c>
    </row>
    <row r="1155" spans="1:18" x14ac:dyDescent="0.25">
      <c r="A1155" s="24" t="s">
        <v>1695</v>
      </c>
      <c r="B1155" t="s">
        <v>324</v>
      </c>
      <c r="C1155">
        <v>3250103143</v>
      </c>
      <c r="D1155" s="21" t="str">
        <f>MID(درخواست[[#This Row],[کدمدرسه]],1,1)</f>
        <v>3</v>
      </c>
      <c r="E1155" t="s">
        <v>275</v>
      </c>
      <c r="F1155" t="s">
        <v>325</v>
      </c>
      <c r="G1155" t="s">
        <v>132</v>
      </c>
      <c r="H1155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55" t="s">
        <v>326</v>
      </c>
      <c r="J1155">
        <v>9199329813</v>
      </c>
      <c r="K1155">
        <v>8632244978</v>
      </c>
      <c r="L1155" s="24" t="s">
        <v>2165</v>
      </c>
      <c r="M1155" t="s">
        <v>81</v>
      </c>
      <c r="N1155" t="str">
        <f>VLOOKUP(درخواست[[#This Row],[کدکتاب]],کتاب[#All],4,FALSE)</f>
        <v>سایر</v>
      </c>
      <c r="O1155">
        <f>VLOOKUP(درخواست[[#This Row],[کدکتاب]],کتاب[#All],3,FALSE)</f>
        <v>235000</v>
      </c>
      <c r="P1155">
        <f>IF(درخواست[[#This Row],[ناشر]]="هاجر",VLOOKUP(درخواست[[#This Row],[استان]],تخفیف[#All],3,FALSE),VLOOKUP(درخواست[[#This Row],[استان]],تخفیف[#All],4,FALSE))</f>
        <v>0.25</v>
      </c>
      <c r="Q1155">
        <f>درخواست[[#This Row],[پشت جلد]]*(1-درخواست[[#This Row],[تخفیف]])</f>
        <v>176250</v>
      </c>
      <c r="R1155">
        <v>6</v>
      </c>
    </row>
    <row r="1156" spans="1:18" x14ac:dyDescent="0.25">
      <c r="A1156" s="24" t="s">
        <v>1696</v>
      </c>
      <c r="B1156" t="s">
        <v>324</v>
      </c>
      <c r="C1156">
        <v>3250103143</v>
      </c>
      <c r="D1156" s="21" t="str">
        <f>MID(درخواست[[#This Row],[کدمدرسه]],1,1)</f>
        <v>3</v>
      </c>
      <c r="E1156" t="s">
        <v>275</v>
      </c>
      <c r="F1156" t="s">
        <v>325</v>
      </c>
      <c r="G1156" t="s">
        <v>132</v>
      </c>
      <c r="H1156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56" t="s">
        <v>326</v>
      </c>
      <c r="J1156">
        <v>9199329813</v>
      </c>
      <c r="K1156">
        <v>8632244978</v>
      </c>
      <c r="L1156" s="24" t="s">
        <v>2168</v>
      </c>
      <c r="M1156" t="s">
        <v>84</v>
      </c>
      <c r="N1156" t="str">
        <f>VLOOKUP(درخواست[[#This Row],[کدکتاب]],کتاب[#All],4,FALSE)</f>
        <v>سایر</v>
      </c>
      <c r="O1156">
        <f>VLOOKUP(درخواست[[#This Row],[کدکتاب]],کتاب[#All],3,FALSE)</f>
        <v>0</v>
      </c>
      <c r="P1156">
        <f>IF(درخواست[[#This Row],[ناشر]]="هاجر",VLOOKUP(درخواست[[#This Row],[استان]],تخفیف[#All],3,FALSE),VLOOKUP(درخواست[[#This Row],[استان]],تخفیف[#All],4,FALSE))</f>
        <v>0.25</v>
      </c>
      <c r="Q1156">
        <f>درخواست[[#This Row],[پشت جلد]]*(1-درخواست[[#This Row],[تخفیف]])</f>
        <v>0</v>
      </c>
      <c r="R1156">
        <v>15</v>
      </c>
    </row>
    <row r="1157" spans="1:18" x14ac:dyDescent="0.25">
      <c r="A1157" s="24" t="s">
        <v>1697</v>
      </c>
      <c r="B1157" t="s">
        <v>324</v>
      </c>
      <c r="C1157">
        <v>3250103143</v>
      </c>
      <c r="D1157" s="21" t="str">
        <f>MID(درخواست[[#This Row],[کدمدرسه]],1,1)</f>
        <v>3</v>
      </c>
      <c r="E1157" t="s">
        <v>275</v>
      </c>
      <c r="F1157" t="s">
        <v>325</v>
      </c>
      <c r="G1157" t="s">
        <v>132</v>
      </c>
      <c r="H1157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57" t="s">
        <v>326</v>
      </c>
      <c r="J1157">
        <v>9199329813</v>
      </c>
      <c r="K1157">
        <v>8632244978</v>
      </c>
      <c r="L1157" s="24" t="s">
        <v>2169</v>
      </c>
      <c r="M1157" t="s">
        <v>85</v>
      </c>
      <c r="N1157" t="str">
        <f>VLOOKUP(درخواست[[#This Row],[کدکتاب]],کتاب[#All],4,FALSE)</f>
        <v>سایر</v>
      </c>
      <c r="O1157">
        <f>VLOOKUP(درخواست[[#This Row],[کدکتاب]],کتاب[#All],3,FALSE)</f>
        <v>250000</v>
      </c>
      <c r="P1157">
        <f>IF(درخواست[[#This Row],[ناشر]]="هاجر",VLOOKUP(درخواست[[#This Row],[استان]],تخفیف[#All],3,FALSE),VLOOKUP(درخواست[[#This Row],[استان]],تخفیف[#All],4,FALSE))</f>
        <v>0.25</v>
      </c>
      <c r="Q1157">
        <f>درخواست[[#This Row],[پشت جلد]]*(1-درخواست[[#This Row],[تخفیف]])</f>
        <v>187500</v>
      </c>
      <c r="R1157">
        <v>15</v>
      </c>
    </row>
    <row r="1158" spans="1:18" x14ac:dyDescent="0.25">
      <c r="A1158" s="24" t="s">
        <v>1698</v>
      </c>
      <c r="B1158" t="s">
        <v>324</v>
      </c>
      <c r="C1158">
        <v>3250103143</v>
      </c>
      <c r="D1158" s="21" t="str">
        <f>MID(درخواست[[#This Row],[کدمدرسه]],1,1)</f>
        <v>3</v>
      </c>
      <c r="E1158" t="s">
        <v>275</v>
      </c>
      <c r="F1158" t="s">
        <v>325</v>
      </c>
      <c r="G1158" t="s">
        <v>132</v>
      </c>
      <c r="H1158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58" t="s">
        <v>326</v>
      </c>
      <c r="J1158">
        <v>9199329813</v>
      </c>
      <c r="K1158">
        <v>8632244978</v>
      </c>
      <c r="L1158" s="24" t="s">
        <v>2211</v>
      </c>
      <c r="M1158" t="s">
        <v>86</v>
      </c>
      <c r="N1158" t="str">
        <f>VLOOKUP(درخواست[[#This Row],[کدکتاب]],کتاب[#All],4,FALSE)</f>
        <v>هاجر</v>
      </c>
      <c r="O1158">
        <f>VLOOKUP(درخواست[[#This Row],[کدکتاب]],کتاب[#All],3,FALSE)</f>
        <v>0</v>
      </c>
      <c r="P1158">
        <f>IF(درخواست[[#This Row],[ناشر]]="هاجر",VLOOKUP(درخواست[[#This Row],[استان]],تخفیف[#All],3,FALSE),VLOOKUP(درخواست[[#This Row],[استان]],تخفیف[#All],4,FALSE))</f>
        <v>0.37</v>
      </c>
      <c r="Q1158">
        <f>درخواست[[#This Row],[پشت جلد]]*(1-درخواست[[#This Row],[تخفیف]])</f>
        <v>0</v>
      </c>
      <c r="R1158">
        <v>15</v>
      </c>
    </row>
    <row r="1159" spans="1:18" x14ac:dyDescent="0.25">
      <c r="A1159" s="24" t="s">
        <v>1699</v>
      </c>
      <c r="B1159" t="s">
        <v>324</v>
      </c>
      <c r="C1159">
        <v>3250103143</v>
      </c>
      <c r="D1159" s="21" t="str">
        <f>MID(درخواست[[#This Row],[کدمدرسه]],1,1)</f>
        <v>3</v>
      </c>
      <c r="E1159" t="s">
        <v>275</v>
      </c>
      <c r="F1159" t="s">
        <v>325</v>
      </c>
      <c r="G1159" t="s">
        <v>132</v>
      </c>
      <c r="H1159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59" t="s">
        <v>326</v>
      </c>
      <c r="J1159">
        <v>9199329813</v>
      </c>
      <c r="K1159">
        <v>8632244978</v>
      </c>
      <c r="L1159" s="24" t="s">
        <v>2171</v>
      </c>
      <c r="M1159" t="s">
        <v>88</v>
      </c>
      <c r="N1159" t="str">
        <f>VLOOKUP(درخواست[[#This Row],[کدکتاب]],کتاب[#All],4,FALSE)</f>
        <v>سایر</v>
      </c>
      <c r="O1159">
        <f>VLOOKUP(درخواست[[#This Row],[کدکتاب]],کتاب[#All],3,FALSE)</f>
        <v>0</v>
      </c>
      <c r="P1159">
        <f>IF(درخواست[[#This Row],[ناشر]]="هاجر",VLOOKUP(درخواست[[#This Row],[استان]],تخفیف[#All],3,FALSE),VLOOKUP(درخواست[[#This Row],[استان]],تخفیف[#All],4,FALSE))</f>
        <v>0.25</v>
      </c>
      <c r="Q1159">
        <f>درخواست[[#This Row],[پشت جلد]]*(1-درخواست[[#This Row],[تخفیف]])</f>
        <v>0</v>
      </c>
      <c r="R1159">
        <v>15</v>
      </c>
    </row>
    <row r="1160" spans="1:18" x14ac:dyDescent="0.25">
      <c r="A1160" s="24" t="s">
        <v>1700</v>
      </c>
      <c r="B1160" t="s">
        <v>324</v>
      </c>
      <c r="C1160">
        <v>3250103143</v>
      </c>
      <c r="D1160" s="21" t="str">
        <f>MID(درخواست[[#This Row],[کدمدرسه]],1,1)</f>
        <v>3</v>
      </c>
      <c r="E1160" t="s">
        <v>275</v>
      </c>
      <c r="F1160" t="s">
        <v>325</v>
      </c>
      <c r="G1160" t="s">
        <v>132</v>
      </c>
      <c r="H1160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60" t="s">
        <v>326</v>
      </c>
      <c r="J1160">
        <v>9199329813</v>
      </c>
      <c r="K1160">
        <v>8632244978</v>
      </c>
      <c r="L1160" s="24" t="s">
        <v>2173</v>
      </c>
      <c r="M1160" t="s">
        <v>90</v>
      </c>
      <c r="N1160" t="str">
        <f>VLOOKUP(درخواست[[#This Row],[کدکتاب]],کتاب[#All],4,FALSE)</f>
        <v>سایر</v>
      </c>
      <c r="O1160">
        <f>VLOOKUP(درخواست[[#This Row],[کدکتاب]],کتاب[#All],3,FALSE)</f>
        <v>150000</v>
      </c>
      <c r="P1160">
        <f>IF(درخواست[[#This Row],[ناشر]]="هاجر",VLOOKUP(درخواست[[#This Row],[استان]],تخفیف[#All],3,FALSE),VLOOKUP(درخواست[[#This Row],[استان]],تخفیف[#All],4,FALSE))</f>
        <v>0.25</v>
      </c>
      <c r="Q1160">
        <f>درخواست[[#This Row],[پشت جلد]]*(1-درخواست[[#This Row],[تخفیف]])</f>
        <v>112500</v>
      </c>
      <c r="R1160">
        <v>15</v>
      </c>
    </row>
    <row r="1161" spans="1:18" x14ac:dyDescent="0.25">
      <c r="A1161" s="24" t="s">
        <v>1701</v>
      </c>
      <c r="B1161" t="s">
        <v>324</v>
      </c>
      <c r="C1161">
        <v>3250103143</v>
      </c>
      <c r="D1161" s="21" t="str">
        <f>MID(درخواست[[#This Row],[کدمدرسه]],1,1)</f>
        <v>3</v>
      </c>
      <c r="E1161" t="s">
        <v>275</v>
      </c>
      <c r="F1161" t="s">
        <v>325</v>
      </c>
      <c r="G1161" t="s">
        <v>132</v>
      </c>
      <c r="H1161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61" t="s">
        <v>326</v>
      </c>
      <c r="J1161">
        <v>9199329813</v>
      </c>
      <c r="K1161">
        <v>8632244978</v>
      </c>
      <c r="L1161" s="24" t="s">
        <v>2176</v>
      </c>
      <c r="M1161" t="s">
        <v>94</v>
      </c>
      <c r="N1161" t="str">
        <f>VLOOKUP(درخواست[[#This Row],[کدکتاب]],کتاب[#All],4,FALSE)</f>
        <v>سایر</v>
      </c>
      <c r="O1161">
        <f>VLOOKUP(درخواست[[#This Row],[کدکتاب]],کتاب[#All],3,FALSE)</f>
        <v>715000</v>
      </c>
      <c r="P1161">
        <f>IF(درخواست[[#This Row],[ناشر]]="هاجر",VLOOKUP(درخواست[[#This Row],[استان]],تخفیف[#All],3,FALSE),VLOOKUP(درخواست[[#This Row],[استان]],تخفیف[#All],4,FALSE))</f>
        <v>0.25</v>
      </c>
      <c r="Q1161">
        <f>درخواست[[#This Row],[پشت جلد]]*(1-درخواست[[#This Row],[تخفیف]])</f>
        <v>536250</v>
      </c>
      <c r="R1161">
        <v>15</v>
      </c>
    </row>
    <row r="1162" spans="1:18" x14ac:dyDescent="0.25">
      <c r="A1162" s="24" t="s">
        <v>1702</v>
      </c>
      <c r="B1162" t="s">
        <v>324</v>
      </c>
      <c r="C1162">
        <v>3250103143</v>
      </c>
      <c r="D1162" s="21" t="str">
        <f>MID(درخواست[[#This Row],[کدمدرسه]],1,1)</f>
        <v>3</v>
      </c>
      <c r="E1162" t="s">
        <v>275</v>
      </c>
      <c r="F1162" t="s">
        <v>325</v>
      </c>
      <c r="G1162" t="s">
        <v>132</v>
      </c>
      <c r="H1162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62" t="s">
        <v>326</v>
      </c>
      <c r="J1162">
        <v>9199329813</v>
      </c>
      <c r="K1162">
        <v>8632244978</v>
      </c>
      <c r="L1162" s="24" t="s">
        <v>2184</v>
      </c>
      <c r="M1162" t="s">
        <v>102</v>
      </c>
      <c r="N1162" t="str">
        <f>VLOOKUP(درخواست[[#This Row],[کدکتاب]],کتاب[#All],4,FALSE)</f>
        <v>سایر</v>
      </c>
      <c r="O1162">
        <f>VLOOKUP(درخواست[[#This Row],[کدکتاب]],کتاب[#All],3,FALSE)</f>
        <v>150000</v>
      </c>
      <c r="P1162">
        <f>IF(درخواست[[#This Row],[ناشر]]="هاجر",VLOOKUP(درخواست[[#This Row],[استان]],تخفیف[#All],3,FALSE),VLOOKUP(درخواست[[#This Row],[استان]],تخفیف[#All],4,FALSE))</f>
        <v>0.25</v>
      </c>
      <c r="Q1162">
        <f>درخواست[[#This Row],[پشت جلد]]*(1-درخواست[[#This Row],[تخفیف]])</f>
        <v>112500</v>
      </c>
      <c r="R1162">
        <v>15</v>
      </c>
    </row>
    <row r="1163" spans="1:18" x14ac:dyDescent="0.25">
      <c r="A1163" s="24" t="s">
        <v>1703</v>
      </c>
      <c r="B1163" t="s">
        <v>324</v>
      </c>
      <c r="C1163">
        <v>3250103143</v>
      </c>
      <c r="D1163" s="21" t="str">
        <f>MID(درخواست[[#This Row],[کدمدرسه]],1,1)</f>
        <v>3</v>
      </c>
      <c r="E1163" t="s">
        <v>275</v>
      </c>
      <c r="F1163" t="s">
        <v>325</v>
      </c>
      <c r="G1163" t="s">
        <v>132</v>
      </c>
      <c r="H1163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63" t="s">
        <v>326</v>
      </c>
      <c r="J1163">
        <v>9199329813</v>
      </c>
      <c r="K1163">
        <v>8632244978</v>
      </c>
      <c r="L1163" s="24" t="s">
        <v>2186</v>
      </c>
      <c r="M1163" t="s">
        <v>104</v>
      </c>
      <c r="N1163" t="str">
        <f>VLOOKUP(درخواست[[#This Row],[کدکتاب]],کتاب[#All],4,FALSE)</f>
        <v>سایر</v>
      </c>
      <c r="O1163">
        <f>VLOOKUP(درخواست[[#This Row],[کدکتاب]],کتاب[#All],3,FALSE)</f>
        <v>500000</v>
      </c>
      <c r="P1163">
        <f>IF(درخواست[[#This Row],[ناشر]]="هاجر",VLOOKUP(درخواست[[#This Row],[استان]],تخفیف[#All],3,FALSE),VLOOKUP(درخواست[[#This Row],[استان]],تخفیف[#All],4,FALSE))</f>
        <v>0.25</v>
      </c>
      <c r="Q1163">
        <f>درخواست[[#This Row],[پشت جلد]]*(1-درخواست[[#This Row],[تخفیف]])</f>
        <v>375000</v>
      </c>
      <c r="R1163">
        <v>15</v>
      </c>
    </row>
    <row r="1164" spans="1:18" x14ac:dyDescent="0.25">
      <c r="A1164" s="24" t="s">
        <v>1704</v>
      </c>
      <c r="B1164" t="s">
        <v>324</v>
      </c>
      <c r="C1164">
        <v>3250103143</v>
      </c>
      <c r="D1164" s="21" t="str">
        <f>MID(درخواست[[#This Row],[کدمدرسه]],1,1)</f>
        <v>3</v>
      </c>
      <c r="E1164" t="s">
        <v>275</v>
      </c>
      <c r="F1164" t="s">
        <v>325</v>
      </c>
      <c r="G1164" t="s">
        <v>132</v>
      </c>
      <c r="H1164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64" t="s">
        <v>326</v>
      </c>
      <c r="J1164">
        <v>9199329813</v>
      </c>
      <c r="K1164">
        <v>8632244978</v>
      </c>
      <c r="L1164" s="24" t="s">
        <v>2191</v>
      </c>
      <c r="M1164" t="s">
        <v>109</v>
      </c>
      <c r="N1164" t="str">
        <f>VLOOKUP(درخواست[[#This Row],[کدکتاب]],کتاب[#All],4,FALSE)</f>
        <v>سایر</v>
      </c>
      <c r="O1164">
        <f>VLOOKUP(درخواست[[#This Row],[کدکتاب]],کتاب[#All],3,FALSE)</f>
        <v>600000</v>
      </c>
      <c r="P1164">
        <f>IF(درخواست[[#This Row],[ناشر]]="هاجر",VLOOKUP(درخواست[[#This Row],[استان]],تخفیف[#All],3,FALSE),VLOOKUP(درخواست[[#This Row],[استان]],تخفیف[#All],4,FALSE))</f>
        <v>0.25</v>
      </c>
      <c r="Q1164">
        <f>درخواست[[#This Row],[پشت جلد]]*(1-درخواست[[#This Row],[تخفیف]])</f>
        <v>450000</v>
      </c>
      <c r="R1164">
        <v>15</v>
      </c>
    </row>
    <row r="1165" spans="1:18" x14ac:dyDescent="0.25">
      <c r="A1165" s="24" t="s">
        <v>1705</v>
      </c>
      <c r="B1165" t="s">
        <v>324</v>
      </c>
      <c r="C1165">
        <v>3250103143</v>
      </c>
      <c r="D1165" s="21" t="str">
        <f>MID(درخواست[[#This Row],[کدمدرسه]],1,1)</f>
        <v>3</v>
      </c>
      <c r="E1165" t="s">
        <v>275</v>
      </c>
      <c r="F1165" t="s">
        <v>325</v>
      </c>
      <c r="G1165" t="s">
        <v>132</v>
      </c>
      <c r="H1165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65" t="s">
        <v>326</v>
      </c>
      <c r="J1165">
        <v>9199329813</v>
      </c>
      <c r="K1165">
        <v>8632244978</v>
      </c>
      <c r="L1165" s="24" t="s">
        <v>2110</v>
      </c>
      <c r="M1165" t="s">
        <v>112</v>
      </c>
      <c r="N1165" t="str">
        <f>VLOOKUP(درخواست[[#This Row],[کدکتاب]],کتاب[#All],4,FALSE)</f>
        <v>سایر</v>
      </c>
      <c r="O1165">
        <f>VLOOKUP(درخواست[[#This Row],[کدکتاب]],کتاب[#All],3,FALSE)</f>
        <v>600000</v>
      </c>
      <c r="P1165">
        <f>IF(درخواست[[#This Row],[ناشر]]="هاجر",VLOOKUP(درخواست[[#This Row],[استان]],تخفیف[#All],3,FALSE),VLOOKUP(درخواست[[#This Row],[استان]],تخفیف[#All],4,FALSE))</f>
        <v>0.25</v>
      </c>
      <c r="Q1165">
        <f>درخواست[[#This Row],[پشت جلد]]*(1-درخواست[[#This Row],[تخفیف]])</f>
        <v>450000</v>
      </c>
      <c r="R1165">
        <v>9</v>
      </c>
    </row>
    <row r="1166" spans="1:18" x14ac:dyDescent="0.25">
      <c r="A1166" s="24" t="s">
        <v>1706</v>
      </c>
      <c r="B1166" t="s">
        <v>324</v>
      </c>
      <c r="C1166">
        <v>3250103143</v>
      </c>
      <c r="D1166" s="21" t="str">
        <f>MID(درخواست[[#This Row],[کدمدرسه]],1,1)</f>
        <v>3</v>
      </c>
      <c r="E1166" t="s">
        <v>275</v>
      </c>
      <c r="F1166" t="s">
        <v>325</v>
      </c>
      <c r="G1166" t="s">
        <v>132</v>
      </c>
      <c r="H1166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66" t="s">
        <v>326</v>
      </c>
      <c r="J1166">
        <v>9199329813</v>
      </c>
      <c r="K1166">
        <v>8632244978</v>
      </c>
      <c r="L1166" s="24" t="s">
        <v>2196</v>
      </c>
      <c r="M1166" t="s">
        <v>116</v>
      </c>
      <c r="N1166" t="str">
        <f>VLOOKUP(درخواست[[#This Row],[کدکتاب]],کتاب[#All],4,FALSE)</f>
        <v>سایر</v>
      </c>
      <c r="O1166">
        <f>VLOOKUP(درخواست[[#This Row],[کدکتاب]],کتاب[#All],3,FALSE)</f>
        <v>290000</v>
      </c>
      <c r="P1166">
        <f>IF(درخواست[[#This Row],[ناشر]]="هاجر",VLOOKUP(درخواست[[#This Row],[استان]],تخفیف[#All],3,FALSE),VLOOKUP(درخواست[[#This Row],[استان]],تخفیف[#All],4,FALSE))</f>
        <v>0.25</v>
      </c>
      <c r="Q1166">
        <f>درخواست[[#This Row],[پشت جلد]]*(1-درخواست[[#This Row],[تخفیف]])</f>
        <v>217500</v>
      </c>
      <c r="R1166">
        <v>5</v>
      </c>
    </row>
    <row r="1167" spans="1:18" x14ac:dyDescent="0.25">
      <c r="A1167" s="24" t="s">
        <v>1707</v>
      </c>
      <c r="B1167" t="s">
        <v>324</v>
      </c>
      <c r="C1167">
        <v>3250103143</v>
      </c>
      <c r="D1167" s="21" t="str">
        <f>MID(درخواست[[#This Row],[کدمدرسه]],1,1)</f>
        <v>3</v>
      </c>
      <c r="E1167" t="s">
        <v>275</v>
      </c>
      <c r="F1167" t="s">
        <v>325</v>
      </c>
      <c r="G1167" t="s">
        <v>132</v>
      </c>
      <c r="H1167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67" t="s">
        <v>326</v>
      </c>
      <c r="J1167">
        <v>9199329813</v>
      </c>
      <c r="K1167">
        <v>8632244978</v>
      </c>
      <c r="L1167" s="24" t="s">
        <v>2199</v>
      </c>
      <c r="M1167" t="s">
        <v>119</v>
      </c>
      <c r="N1167" t="str">
        <f>VLOOKUP(درخواست[[#This Row],[کدکتاب]],کتاب[#All],4,FALSE)</f>
        <v>سایر</v>
      </c>
      <c r="O1167">
        <f>VLOOKUP(درخواست[[#This Row],[کدکتاب]],کتاب[#All],3,FALSE)</f>
        <v>400000</v>
      </c>
      <c r="P1167">
        <f>IF(درخواست[[#This Row],[ناشر]]="هاجر",VLOOKUP(درخواست[[#This Row],[استان]],تخفیف[#All],3,FALSE),VLOOKUP(درخواست[[#This Row],[استان]],تخفیف[#All],4,FALSE))</f>
        <v>0.25</v>
      </c>
      <c r="Q1167">
        <f>درخواست[[#This Row],[پشت جلد]]*(1-درخواست[[#This Row],[تخفیف]])</f>
        <v>300000</v>
      </c>
      <c r="R1167">
        <v>15</v>
      </c>
    </row>
    <row r="1168" spans="1:18" x14ac:dyDescent="0.25">
      <c r="A1168" s="24" t="s">
        <v>1708</v>
      </c>
      <c r="B1168" t="s">
        <v>324</v>
      </c>
      <c r="C1168">
        <v>3250103143</v>
      </c>
      <c r="D1168" s="21" t="str">
        <f>MID(درخواست[[#This Row],[کدمدرسه]],1,1)</f>
        <v>3</v>
      </c>
      <c r="E1168" t="s">
        <v>275</v>
      </c>
      <c r="F1168" t="s">
        <v>325</v>
      </c>
      <c r="G1168" t="s">
        <v>132</v>
      </c>
      <c r="H1168" t="str">
        <f>درخواست[[#This Row],[استان]]&amp;"/"&amp;درخواست[[#This Row],[شهر]]&amp;"/"&amp;درخواست[[#This Row],[مدرسه]]</f>
        <v>مرکزی/اراک/مؤسسه آموزش عالی حوزوی الزهرا(علیهاالسلام)</v>
      </c>
      <c r="I1168" t="s">
        <v>326</v>
      </c>
      <c r="J1168">
        <v>9199329813</v>
      </c>
      <c r="K1168">
        <v>8632244978</v>
      </c>
      <c r="L1168" s="24" t="s">
        <v>2202</v>
      </c>
      <c r="M1168" t="s">
        <v>122</v>
      </c>
      <c r="N1168" t="str">
        <f>VLOOKUP(درخواست[[#This Row],[کدکتاب]],کتاب[#All],4,FALSE)</f>
        <v>سایر</v>
      </c>
      <c r="O1168">
        <f>VLOOKUP(درخواست[[#This Row],[کدکتاب]],کتاب[#All],3,FALSE)</f>
        <v>170000</v>
      </c>
      <c r="P1168">
        <f>IF(درخواست[[#This Row],[ناشر]]="هاجر",VLOOKUP(درخواست[[#This Row],[استان]],تخفیف[#All],3,FALSE),VLOOKUP(درخواست[[#This Row],[استان]],تخفیف[#All],4,FALSE))</f>
        <v>0.25</v>
      </c>
      <c r="Q1168">
        <f>درخواست[[#This Row],[پشت جلد]]*(1-درخواست[[#This Row],[تخفیف]])</f>
        <v>127500</v>
      </c>
      <c r="R1168">
        <v>10</v>
      </c>
    </row>
    <row r="1169" spans="1:18" x14ac:dyDescent="0.25">
      <c r="A1169" s="24" t="s">
        <v>1709</v>
      </c>
      <c r="B1169" t="s">
        <v>327</v>
      </c>
      <c r="C1169">
        <v>3280902121</v>
      </c>
      <c r="D1169" s="21" t="str">
        <f>MID(درخواست[[#This Row],[کدمدرسه]],1,1)</f>
        <v>3</v>
      </c>
      <c r="E1169" t="s">
        <v>280</v>
      </c>
      <c r="F1169" t="s">
        <v>328</v>
      </c>
      <c r="G1169" t="s">
        <v>329</v>
      </c>
      <c r="H1169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69" t="s">
        <v>330</v>
      </c>
      <c r="J1169">
        <v>9364132456</v>
      </c>
      <c r="K1169">
        <v>3532329300</v>
      </c>
      <c r="L1169" s="24" t="s">
        <v>2209</v>
      </c>
      <c r="M1169" t="s">
        <v>16</v>
      </c>
      <c r="N1169" t="str">
        <f>VLOOKUP(درخواست[[#This Row],[کدکتاب]],کتاب[#All],4,FALSE)</f>
        <v>سایر</v>
      </c>
      <c r="O1169">
        <f>VLOOKUP(درخواست[[#This Row],[کدکتاب]],کتاب[#All],3,FALSE)</f>
        <v>790000</v>
      </c>
      <c r="P1169">
        <f>IF(درخواست[[#This Row],[ناشر]]="هاجر",VLOOKUP(درخواست[[#This Row],[استان]],تخفیف[#All],3,FALSE),VLOOKUP(درخواست[[#This Row],[استان]],تخفیف[#All],4,FALSE))</f>
        <v>0.25</v>
      </c>
      <c r="Q1169">
        <f>درخواست[[#This Row],[پشت جلد]]*(1-درخواست[[#This Row],[تخفیف]])</f>
        <v>592500</v>
      </c>
      <c r="R1169">
        <v>14</v>
      </c>
    </row>
    <row r="1170" spans="1:18" x14ac:dyDescent="0.25">
      <c r="A1170" s="24" t="s">
        <v>1710</v>
      </c>
      <c r="B1170" t="s">
        <v>327</v>
      </c>
      <c r="C1170">
        <v>3280902121</v>
      </c>
      <c r="D1170" s="21" t="str">
        <f>MID(درخواست[[#This Row],[کدمدرسه]],1,1)</f>
        <v>3</v>
      </c>
      <c r="E1170" t="s">
        <v>280</v>
      </c>
      <c r="F1170" t="s">
        <v>328</v>
      </c>
      <c r="G1170" t="s">
        <v>329</v>
      </c>
      <c r="H1170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70" t="s">
        <v>330</v>
      </c>
      <c r="J1170">
        <v>9364132456</v>
      </c>
      <c r="K1170">
        <v>3532329300</v>
      </c>
      <c r="L1170" s="24" t="s">
        <v>2100</v>
      </c>
      <c r="M1170" t="s">
        <v>17</v>
      </c>
      <c r="N1170" t="str">
        <f>VLOOKUP(درخواست[[#This Row],[کدکتاب]],کتاب[#All],4,FALSE)</f>
        <v>هاجر</v>
      </c>
      <c r="O1170">
        <f>VLOOKUP(درخواست[[#This Row],[کدکتاب]],کتاب[#All],3,FALSE)</f>
        <v>320000</v>
      </c>
      <c r="P1170">
        <f>IF(درخواست[[#This Row],[ناشر]]="هاجر",VLOOKUP(درخواست[[#This Row],[استان]],تخفیف[#All],3,FALSE),VLOOKUP(درخواست[[#This Row],[استان]],تخفیف[#All],4,FALSE))</f>
        <v>0.37</v>
      </c>
      <c r="Q1170">
        <f>درخواست[[#This Row],[پشت جلد]]*(1-درخواست[[#This Row],[تخفیف]])</f>
        <v>201600</v>
      </c>
      <c r="R1170">
        <v>18</v>
      </c>
    </row>
    <row r="1171" spans="1:18" x14ac:dyDescent="0.25">
      <c r="A1171" s="24" t="s">
        <v>1711</v>
      </c>
      <c r="B1171" t="s">
        <v>327</v>
      </c>
      <c r="C1171">
        <v>3280902121</v>
      </c>
      <c r="D1171" s="21" t="str">
        <f>MID(درخواست[[#This Row],[کدمدرسه]],1,1)</f>
        <v>3</v>
      </c>
      <c r="E1171" t="s">
        <v>280</v>
      </c>
      <c r="F1171" t="s">
        <v>328</v>
      </c>
      <c r="G1171" t="s">
        <v>329</v>
      </c>
      <c r="H1171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71" t="s">
        <v>330</v>
      </c>
      <c r="J1171">
        <v>9364132456</v>
      </c>
      <c r="K1171">
        <v>3532329300</v>
      </c>
      <c r="L1171" s="24" t="s">
        <v>2101</v>
      </c>
      <c r="M1171" t="s">
        <v>18</v>
      </c>
      <c r="N1171" t="str">
        <f>VLOOKUP(درخواست[[#This Row],[کدکتاب]],کتاب[#All],4,FALSE)</f>
        <v>سایر</v>
      </c>
      <c r="O1171">
        <f>VLOOKUP(درخواست[[#This Row],[کدکتاب]],کتاب[#All],3,FALSE)</f>
        <v>180000</v>
      </c>
      <c r="P1171">
        <f>IF(درخواست[[#This Row],[ناشر]]="هاجر",VLOOKUP(درخواست[[#This Row],[استان]],تخفیف[#All],3,FALSE),VLOOKUP(درخواست[[#This Row],[استان]],تخفیف[#All],4,FALSE))</f>
        <v>0.25</v>
      </c>
      <c r="Q1171">
        <f>درخواست[[#This Row],[پشت جلد]]*(1-درخواست[[#This Row],[تخفیف]])</f>
        <v>135000</v>
      </c>
      <c r="R1171">
        <v>9</v>
      </c>
    </row>
    <row r="1172" spans="1:18" x14ac:dyDescent="0.25">
      <c r="A1172" s="24" t="s">
        <v>1712</v>
      </c>
      <c r="B1172" t="s">
        <v>327</v>
      </c>
      <c r="C1172">
        <v>3280902121</v>
      </c>
      <c r="D1172" s="21" t="str">
        <f>MID(درخواست[[#This Row],[کدمدرسه]],1,1)</f>
        <v>3</v>
      </c>
      <c r="E1172" t="s">
        <v>280</v>
      </c>
      <c r="F1172" t="s">
        <v>328</v>
      </c>
      <c r="G1172" t="s">
        <v>329</v>
      </c>
      <c r="H1172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72" t="s">
        <v>330</v>
      </c>
      <c r="J1172">
        <v>9364132456</v>
      </c>
      <c r="K1172">
        <v>3532329300</v>
      </c>
      <c r="L1172" s="24" t="s">
        <v>2104</v>
      </c>
      <c r="M1172" t="s">
        <v>21</v>
      </c>
      <c r="N1172" t="str">
        <f>VLOOKUP(درخواست[[#This Row],[کدکتاب]],کتاب[#All],4,FALSE)</f>
        <v>سایر</v>
      </c>
      <c r="O1172">
        <f>VLOOKUP(درخواست[[#This Row],[کدکتاب]],کتاب[#All],3,FALSE)</f>
        <v>900000</v>
      </c>
      <c r="P1172">
        <f>IF(درخواست[[#This Row],[ناشر]]="هاجر",VLOOKUP(درخواست[[#This Row],[استان]],تخفیف[#All],3,FALSE),VLOOKUP(درخواست[[#This Row],[استان]],تخفیف[#All],4,FALSE))</f>
        <v>0.25</v>
      </c>
      <c r="Q1172">
        <f>درخواست[[#This Row],[پشت جلد]]*(1-درخواست[[#This Row],[تخفیف]])</f>
        <v>675000</v>
      </c>
      <c r="R1172">
        <v>18</v>
      </c>
    </row>
    <row r="1173" spans="1:18" x14ac:dyDescent="0.25">
      <c r="A1173" s="24" t="s">
        <v>1713</v>
      </c>
      <c r="B1173" t="s">
        <v>327</v>
      </c>
      <c r="C1173">
        <v>3280902121</v>
      </c>
      <c r="D1173" s="21" t="str">
        <f>MID(درخواست[[#This Row],[کدمدرسه]],1,1)</f>
        <v>3</v>
      </c>
      <c r="E1173" t="s">
        <v>280</v>
      </c>
      <c r="F1173" t="s">
        <v>328</v>
      </c>
      <c r="G1173" t="s">
        <v>329</v>
      </c>
      <c r="H1173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73" t="s">
        <v>330</v>
      </c>
      <c r="J1173">
        <v>9364132456</v>
      </c>
      <c r="K1173">
        <v>3532329300</v>
      </c>
      <c r="L1173" s="24" t="s">
        <v>2113</v>
      </c>
      <c r="M1173" t="s">
        <v>30</v>
      </c>
      <c r="N1173" t="str">
        <f>VLOOKUP(درخواست[[#This Row],[کدکتاب]],کتاب[#All],4,FALSE)</f>
        <v>سایر</v>
      </c>
      <c r="O1173">
        <f>VLOOKUP(درخواست[[#This Row],[کدکتاب]],کتاب[#All],3,FALSE)</f>
        <v>350000</v>
      </c>
      <c r="P1173">
        <f>IF(درخواست[[#This Row],[ناشر]]="هاجر",VLOOKUP(درخواست[[#This Row],[استان]],تخفیف[#All],3,FALSE),VLOOKUP(درخواست[[#This Row],[استان]],تخفیف[#All],4,FALSE))</f>
        <v>0.25</v>
      </c>
      <c r="Q1173">
        <f>درخواست[[#This Row],[پشت جلد]]*(1-درخواست[[#This Row],[تخفیف]])</f>
        <v>262500</v>
      </c>
      <c r="R1173">
        <v>18</v>
      </c>
    </row>
    <row r="1174" spans="1:18" x14ac:dyDescent="0.25">
      <c r="A1174" s="24" t="s">
        <v>1714</v>
      </c>
      <c r="B1174" t="s">
        <v>327</v>
      </c>
      <c r="C1174">
        <v>3280902121</v>
      </c>
      <c r="D1174" s="21" t="str">
        <f>MID(درخواست[[#This Row],[کدمدرسه]],1,1)</f>
        <v>3</v>
      </c>
      <c r="E1174" t="s">
        <v>280</v>
      </c>
      <c r="F1174" t="s">
        <v>328</v>
      </c>
      <c r="G1174" t="s">
        <v>329</v>
      </c>
      <c r="H1174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74" t="s">
        <v>330</v>
      </c>
      <c r="J1174">
        <v>9364132456</v>
      </c>
      <c r="K1174">
        <v>3532329300</v>
      </c>
      <c r="L1174" s="24" t="s">
        <v>2121</v>
      </c>
      <c r="M1174" t="s">
        <v>37</v>
      </c>
      <c r="N1174" t="str">
        <f>VLOOKUP(درخواست[[#This Row],[کدکتاب]],کتاب[#All],4,FALSE)</f>
        <v>سایر</v>
      </c>
      <c r="O1174">
        <f>VLOOKUP(درخواست[[#This Row],[کدکتاب]],کتاب[#All],3,FALSE)</f>
        <v>220000</v>
      </c>
      <c r="P1174">
        <f>IF(درخواست[[#This Row],[ناشر]]="هاجر",VLOOKUP(درخواست[[#This Row],[استان]],تخفیف[#All],3,FALSE),VLOOKUP(درخواست[[#This Row],[استان]],تخفیف[#All],4,FALSE))</f>
        <v>0.25</v>
      </c>
      <c r="Q1174">
        <f>درخواست[[#This Row],[پشت جلد]]*(1-درخواست[[#This Row],[تخفیف]])</f>
        <v>165000</v>
      </c>
      <c r="R1174">
        <v>9</v>
      </c>
    </row>
    <row r="1175" spans="1:18" x14ac:dyDescent="0.25">
      <c r="A1175" s="24" t="s">
        <v>1715</v>
      </c>
      <c r="B1175" t="s">
        <v>327</v>
      </c>
      <c r="C1175">
        <v>3280902121</v>
      </c>
      <c r="D1175" s="21" t="str">
        <f>MID(درخواست[[#This Row],[کدمدرسه]],1,1)</f>
        <v>3</v>
      </c>
      <c r="E1175" t="s">
        <v>280</v>
      </c>
      <c r="F1175" t="s">
        <v>328</v>
      </c>
      <c r="G1175" t="s">
        <v>329</v>
      </c>
      <c r="H1175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75" t="s">
        <v>330</v>
      </c>
      <c r="J1175">
        <v>9364132456</v>
      </c>
      <c r="K1175">
        <v>3532329300</v>
      </c>
      <c r="L1175" s="24" t="s">
        <v>2140</v>
      </c>
      <c r="M1175" t="s">
        <v>59</v>
      </c>
      <c r="N1175" t="str">
        <f>VLOOKUP(درخواست[[#This Row],[کدکتاب]],کتاب[#All],4,FALSE)</f>
        <v>سایر</v>
      </c>
      <c r="O1175">
        <f>VLOOKUP(درخواست[[#This Row],[کدکتاب]],کتاب[#All],3,FALSE)</f>
        <v>290000</v>
      </c>
      <c r="P1175">
        <f>IF(درخواست[[#This Row],[ناشر]]="هاجر",VLOOKUP(درخواست[[#This Row],[استان]],تخفیف[#All],3,FALSE),VLOOKUP(درخواست[[#This Row],[استان]],تخفیف[#All],4,FALSE))</f>
        <v>0.25</v>
      </c>
      <c r="Q1175">
        <f>درخواست[[#This Row],[پشت جلد]]*(1-درخواست[[#This Row],[تخفیف]])</f>
        <v>217500</v>
      </c>
      <c r="R1175">
        <v>9</v>
      </c>
    </row>
    <row r="1176" spans="1:18" x14ac:dyDescent="0.25">
      <c r="A1176" s="24" t="s">
        <v>1716</v>
      </c>
      <c r="B1176" t="s">
        <v>327</v>
      </c>
      <c r="C1176">
        <v>3280902121</v>
      </c>
      <c r="D1176" s="21" t="str">
        <f>MID(درخواست[[#This Row],[کدمدرسه]],1,1)</f>
        <v>3</v>
      </c>
      <c r="E1176" t="s">
        <v>280</v>
      </c>
      <c r="F1176" t="s">
        <v>328</v>
      </c>
      <c r="G1176" t="s">
        <v>329</v>
      </c>
      <c r="H1176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76" t="s">
        <v>330</v>
      </c>
      <c r="J1176">
        <v>9364132456</v>
      </c>
      <c r="K1176">
        <v>3532329300</v>
      </c>
      <c r="L1176" s="24" t="s">
        <v>2152</v>
      </c>
      <c r="M1176" t="s">
        <v>73</v>
      </c>
      <c r="N1176" t="str">
        <f>VLOOKUP(درخواست[[#This Row],[کدکتاب]],کتاب[#All],4,FALSE)</f>
        <v>سایر</v>
      </c>
      <c r="O1176">
        <f>VLOOKUP(درخواست[[#This Row],[کدکتاب]],کتاب[#All],3,FALSE)</f>
        <v>210000</v>
      </c>
      <c r="P1176">
        <f>IF(درخواست[[#This Row],[ناشر]]="هاجر",VLOOKUP(درخواست[[#This Row],[استان]],تخفیف[#All],3,FALSE),VLOOKUP(درخواست[[#This Row],[استان]],تخفیف[#All],4,FALSE))</f>
        <v>0.25</v>
      </c>
      <c r="Q1176">
        <f>درخواست[[#This Row],[پشت جلد]]*(1-درخواست[[#This Row],[تخفیف]])</f>
        <v>157500</v>
      </c>
      <c r="R1176">
        <v>9</v>
      </c>
    </row>
    <row r="1177" spans="1:18" x14ac:dyDescent="0.25">
      <c r="A1177" s="24" t="s">
        <v>1717</v>
      </c>
      <c r="B1177" t="s">
        <v>327</v>
      </c>
      <c r="C1177">
        <v>3280902121</v>
      </c>
      <c r="D1177" s="21" t="str">
        <f>MID(درخواست[[#This Row],[کدمدرسه]],1,1)</f>
        <v>3</v>
      </c>
      <c r="E1177" t="s">
        <v>280</v>
      </c>
      <c r="F1177" t="s">
        <v>328</v>
      </c>
      <c r="G1177" t="s">
        <v>329</v>
      </c>
      <c r="H1177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77" t="s">
        <v>330</v>
      </c>
      <c r="J1177">
        <v>9364132456</v>
      </c>
      <c r="K1177">
        <v>3532329300</v>
      </c>
      <c r="L1177" s="24" t="s">
        <v>2154</v>
      </c>
      <c r="M1177" t="s">
        <v>74</v>
      </c>
      <c r="N1177" t="str">
        <f>VLOOKUP(درخواست[[#This Row],[کدکتاب]],کتاب[#All],4,FALSE)</f>
        <v>سایر</v>
      </c>
      <c r="O1177">
        <f>VLOOKUP(درخواست[[#This Row],[کدکتاب]],کتاب[#All],3,FALSE)</f>
        <v>80000</v>
      </c>
      <c r="P1177">
        <f>IF(درخواست[[#This Row],[ناشر]]="هاجر",VLOOKUP(درخواست[[#This Row],[استان]],تخفیف[#All],3,FALSE),VLOOKUP(درخواست[[#This Row],[استان]],تخفیف[#All],4,FALSE))</f>
        <v>0.25</v>
      </c>
      <c r="Q1177">
        <f>درخواست[[#This Row],[پشت جلد]]*(1-درخواست[[#This Row],[تخفیف]])</f>
        <v>60000</v>
      </c>
      <c r="R1177">
        <v>9</v>
      </c>
    </row>
    <row r="1178" spans="1:18" x14ac:dyDescent="0.25">
      <c r="A1178" s="24" t="s">
        <v>1718</v>
      </c>
      <c r="B1178" t="s">
        <v>327</v>
      </c>
      <c r="C1178">
        <v>3280902121</v>
      </c>
      <c r="D1178" s="21" t="str">
        <f>MID(درخواست[[#This Row],[کدمدرسه]],1,1)</f>
        <v>3</v>
      </c>
      <c r="E1178" t="s">
        <v>280</v>
      </c>
      <c r="F1178" t="s">
        <v>328</v>
      </c>
      <c r="G1178" t="s">
        <v>329</v>
      </c>
      <c r="H1178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78" t="s">
        <v>330</v>
      </c>
      <c r="J1178">
        <v>9364132456</v>
      </c>
      <c r="K1178">
        <v>3532329300</v>
      </c>
      <c r="L1178" s="24" t="s">
        <v>2156</v>
      </c>
      <c r="M1178" t="s">
        <v>75</v>
      </c>
      <c r="N1178" t="str">
        <f>VLOOKUP(درخواست[[#This Row],[کدکتاب]],کتاب[#All],4,FALSE)</f>
        <v>هاجر</v>
      </c>
      <c r="O1178">
        <f>VLOOKUP(درخواست[[#This Row],[کدکتاب]],کتاب[#All],3,FALSE)</f>
        <v>500000</v>
      </c>
      <c r="P1178">
        <f>IF(درخواست[[#This Row],[ناشر]]="هاجر",VLOOKUP(درخواست[[#This Row],[استان]],تخفیف[#All],3,FALSE),VLOOKUP(درخواست[[#This Row],[استان]],تخفیف[#All],4,FALSE))</f>
        <v>0.37</v>
      </c>
      <c r="Q1178">
        <f>درخواست[[#This Row],[پشت جلد]]*(1-درخواست[[#This Row],[تخفیف]])</f>
        <v>315000</v>
      </c>
      <c r="R1178">
        <v>18</v>
      </c>
    </row>
    <row r="1179" spans="1:18" x14ac:dyDescent="0.25">
      <c r="A1179" s="24" t="s">
        <v>1719</v>
      </c>
      <c r="B1179" t="s">
        <v>327</v>
      </c>
      <c r="C1179">
        <v>3280902121</v>
      </c>
      <c r="D1179" s="21" t="str">
        <f>MID(درخواست[[#This Row],[کدمدرسه]],1,1)</f>
        <v>3</v>
      </c>
      <c r="E1179" t="s">
        <v>280</v>
      </c>
      <c r="F1179" t="s">
        <v>328</v>
      </c>
      <c r="G1179" t="s">
        <v>329</v>
      </c>
      <c r="H1179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79" t="s">
        <v>330</v>
      </c>
      <c r="J1179">
        <v>9364132456</v>
      </c>
      <c r="K1179">
        <v>3532329300</v>
      </c>
      <c r="L1179" s="24" t="s">
        <v>2159</v>
      </c>
      <c r="M1179" t="s">
        <v>78</v>
      </c>
      <c r="N1179" t="str">
        <f>VLOOKUP(درخواست[[#This Row],[کدکتاب]],کتاب[#All],4,FALSE)</f>
        <v>هاجر</v>
      </c>
      <c r="O1179">
        <f>VLOOKUP(درخواست[[#This Row],[کدکتاب]],کتاب[#All],3,FALSE)</f>
        <v>490000</v>
      </c>
      <c r="P1179">
        <f>IF(درخواست[[#This Row],[ناشر]]="هاجر",VLOOKUP(درخواست[[#This Row],[استان]],تخفیف[#All],3,FALSE),VLOOKUP(درخواست[[#This Row],[استان]],تخفیف[#All],4,FALSE))</f>
        <v>0.37</v>
      </c>
      <c r="Q1179">
        <f>درخواست[[#This Row],[پشت جلد]]*(1-درخواست[[#This Row],[تخفیف]])</f>
        <v>308700</v>
      </c>
      <c r="R1179">
        <v>32</v>
      </c>
    </row>
    <row r="1180" spans="1:18" x14ac:dyDescent="0.25">
      <c r="A1180" s="24" t="s">
        <v>1720</v>
      </c>
      <c r="B1180" t="s">
        <v>327</v>
      </c>
      <c r="C1180">
        <v>3280902121</v>
      </c>
      <c r="D1180" s="21" t="str">
        <f>MID(درخواست[[#This Row],[کدمدرسه]],1,1)</f>
        <v>3</v>
      </c>
      <c r="E1180" t="s">
        <v>280</v>
      </c>
      <c r="F1180" t="s">
        <v>328</v>
      </c>
      <c r="G1180" t="s">
        <v>329</v>
      </c>
      <c r="H1180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80" t="s">
        <v>330</v>
      </c>
      <c r="J1180">
        <v>9364132456</v>
      </c>
      <c r="K1180">
        <v>3532329300</v>
      </c>
      <c r="L1180" s="24" t="s">
        <v>2164</v>
      </c>
      <c r="M1180" t="s">
        <v>80</v>
      </c>
      <c r="N1180" t="str">
        <f>VLOOKUP(درخواست[[#This Row],[کدکتاب]],کتاب[#All],4,FALSE)</f>
        <v>سایر</v>
      </c>
      <c r="O1180">
        <f>VLOOKUP(درخواست[[#This Row],[کدکتاب]],کتاب[#All],3,FALSE)</f>
        <v>980000</v>
      </c>
      <c r="P1180">
        <f>IF(درخواست[[#This Row],[ناشر]]="هاجر",VLOOKUP(درخواست[[#This Row],[استان]],تخفیف[#All],3,FALSE),VLOOKUP(درخواست[[#This Row],[استان]],تخفیف[#All],4,FALSE))</f>
        <v>0.25</v>
      </c>
      <c r="Q1180">
        <f>درخواست[[#This Row],[پشت جلد]]*(1-درخواست[[#This Row],[تخفیف]])</f>
        <v>735000</v>
      </c>
      <c r="R1180">
        <v>19</v>
      </c>
    </row>
    <row r="1181" spans="1:18" x14ac:dyDescent="0.25">
      <c r="A1181" s="24" t="s">
        <v>1721</v>
      </c>
      <c r="B1181" t="s">
        <v>327</v>
      </c>
      <c r="C1181">
        <v>3280902121</v>
      </c>
      <c r="D1181" s="21" t="str">
        <f>MID(درخواست[[#This Row],[کدمدرسه]],1,1)</f>
        <v>3</v>
      </c>
      <c r="E1181" t="s">
        <v>280</v>
      </c>
      <c r="F1181" t="s">
        <v>328</v>
      </c>
      <c r="G1181" t="s">
        <v>329</v>
      </c>
      <c r="H1181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81" t="s">
        <v>330</v>
      </c>
      <c r="J1181">
        <v>9364132456</v>
      </c>
      <c r="K1181">
        <v>3532329300</v>
      </c>
      <c r="L1181" s="24" t="s">
        <v>2165</v>
      </c>
      <c r="M1181" t="s">
        <v>81</v>
      </c>
      <c r="N1181" t="str">
        <f>VLOOKUP(درخواست[[#This Row],[کدکتاب]],کتاب[#All],4,FALSE)</f>
        <v>سایر</v>
      </c>
      <c r="O1181">
        <f>VLOOKUP(درخواست[[#This Row],[کدکتاب]],کتاب[#All],3,FALSE)</f>
        <v>235000</v>
      </c>
      <c r="P1181">
        <f>IF(درخواست[[#This Row],[ناشر]]="هاجر",VLOOKUP(درخواست[[#This Row],[استان]],تخفیف[#All],3,FALSE),VLOOKUP(درخواست[[#This Row],[استان]],تخفیف[#All],4,FALSE))</f>
        <v>0.25</v>
      </c>
      <c r="Q1181">
        <f>درخواست[[#This Row],[پشت جلد]]*(1-درخواست[[#This Row],[تخفیف]])</f>
        <v>176250</v>
      </c>
      <c r="R1181">
        <v>18</v>
      </c>
    </row>
    <row r="1182" spans="1:18" x14ac:dyDescent="0.25">
      <c r="A1182" s="24" t="s">
        <v>1722</v>
      </c>
      <c r="B1182" t="s">
        <v>327</v>
      </c>
      <c r="C1182">
        <v>3280902121</v>
      </c>
      <c r="D1182" s="21" t="str">
        <f>MID(درخواست[[#This Row],[کدمدرسه]],1,1)</f>
        <v>3</v>
      </c>
      <c r="E1182" t="s">
        <v>280</v>
      </c>
      <c r="F1182" t="s">
        <v>328</v>
      </c>
      <c r="G1182" t="s">
        <v>329</v>
      </c>
      <c r="H1182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82" t="s">
        <v>330</v>
      </c>
      <c r="J1182">
        <v>9364132456</v>
      </c>
      <c r="K1182">
        <v>3532329300</v>
      </c>
      <c r="L1182" s="24" t="s">
        <v>2166</v>
      </c>
      <c r="M1182" t="s">
        <v>82</v>
      </c>
      <c r="N1182" t="str">
        <f>VLOOKUP(درخواست[[#This Row],[کدکتاب]],کتاب[#All],4,FALSE)</f>
        <v>سایر</v>
      </c>
      <c r="O1182">
        <f>VLOOKUP(درخواست[[#This Row],[کدکتاب]],کتاب[#All],3,FALSE)</f>
        <v>160000</v>
      </c>
      <c r="P1182">
        <f>IF(درخواست[[#This Row],[ناشر]]="هاجر",VLOOKUP(درخواست[[#This Row],[استان]],تخفیف[#All],3,FALSE),VLOOKUP(درخواست[[#This Row],[استان]],تخفیف[#All],4,FALSE))</f>
        <v>0.25</v>
      </c>
      <c r="Q1182">
        <f>درخواست[[#This Row],[پشت جلد]]*(1-درخواست[[#This Row],[تخفیف]])</f>
        <v>120000</v>
      </c>
      <c r="R1182">
        <v>23</v>
      </c>
    </row>
    <row r="1183" spans="1:18" x14ac:dyDescent="0.25">
      <c r="A1183" s="24" t="s">
        <v>1723</v>
      </c>
      <c r="B1183" t="s">
        <v>327</v>
      </c>
      <c r="C1183">
        <v>3280902121</v>
      </c>
      <c r="D1183" s="21" t="str">
        <f>MID(درخواست[[#This Row],[کدمدرسه]],1,1)</f>
        <v>3</v>
      </c>
      <c r="E1183" t="s">
        <v>280</v>
      </c>
      <c r="F1183" t="s">
        <v>328</v>
      </c>
      <c r="G1183" t="s">
        <v>329</v>
      </c>
      <c r="H1183" t="str">
        <f>درخواست[[#This Row],[استان]]&amp;"/"&amp;درخواست[[#This Row],[شهر]]&amp;"/"&amp;درخواست[[#This Row],[مدرسه]]</f>
        <v>یزد/میبد/مرکز تخصصی فقه و اصول حضرت زهرا(علیهاالسلام)</v>
      </c>
      <c r="I1183" t="s">
        <v>330</v>
      </c>
      <c r="J1183">
        <v>9364132456</v>
      </c>
      <c r="K1183">
        <v>3532329300</v>
      </c>
      <c r="L1183" s="24" t="s">
        <v>2203</v>
      </c>
      <c r="M1183" t="s">
        <v>123</v>
      </c>
      <c r="N1183" t="str">
        <f>VLOOKUP(درخواست[[#This Row],[کدکتاب]],کتاب[#All],4,FALSE)</f>
        <v>هاجر</v>
      </c>
      <c r="O1183">
        <f>VLOOKUP(درخواست[[#This Row],[کدکتاب]],کتاب[#All],3,FALSE)</f>
        <v>360000</v>
      </c>
      <c r="P1183">
        <f>IF(درخواست[[#This Row],[ناشر]]="هاجر",VLOOKUP(درخواست[[#This Row],[استان]],تخفیف[#All],3,FALSE),VLOOKUP(درخواست[[#This Row],[استان]],تخفیف[#All],4,FALSE))</f>
        <v>0.37</v>
      </c>
      <c r="Q1183">
        <f>درخواست[[#This Row],[پشت جلد]]*(1-درخواست[[#This Row],[تخفیف]])</f>
        <v>226800</v>
      </c>
      <c r="R1183">
        <v>18</v>
      </c>
    </row>
    <row r="1184" spans="1:18" x14ac:dyDescent="0.25">
      <c r="A1184" s="24" t="s">
        <v>1724</v>
      </c>
      <c r="B1184" t="s">
        <v>331</v>
      </c>
      <c r="C1184">
        <v>3120102172</v>
      </c>
      <c r="D1184" s="21" t="str">
        <f>MID(درخواست[[#This Row],[کدمدرسه]],1,1)</f>
        <v>3</v>
      </c>
      <c r="E1184" t="s">
        <v>245</v>
      </c>
      <c r="F1184" t="s">
        <v>332</v>
      </c>
      <c r="G1184" t="s">
        <v>208</v>
      </c>
      <c r="H1184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84" t="s">
        <v>333</v>
      </c>
      <c r="J1184">
        <v>9192764288</v>
      </c>
      <c r="K1184">
        <v>2335235154</v>
      </c>
      <c r="L1184" s="24" t="s">
        <v>2104</v>
      </c>
      <c r="M1184" t="s">
        <v>21</v>
      </c>
      <c r="N1184" t="str">
        <f>VLOOKUP(درخواست[[#This Row],[کدکتاب]],کتاب[#All],4,FALSE)</f>
        <v>سایر</v>
      </c>
      <c r="O1184">
        <f>VLOOKUP(درخواست[[#This Row],[کدکتاب]],کتاب[#All],3,FALSE)</f>
        <v>900000</v>
      </c>
      <c r="P1184">
        <f>IF(درخواست[[#This Row],[ناشر]]="هاجر",VLOOKUP(درخواست[[#This Row],[استان]],تخفیف[#All],3,FALSE),VLOOKUP(درخواست[[#This Row],[استان]],تخفیف[#All],4,FALSE))</f>
        <v>0.25</v>
      </c>
      <c r="Q1184">
        <f>درخواست[[#This Row],[پشت جلد]]*(1-درخواست[[#This Row],[تخفیف]])</f>
        <v>675000</v>
      </c>
      <c r="R1184">
        <v>11</v>
      </c>
    </row>
    <row r="1185" spans="1:18" x14ac:dyDescent="0.25">
      <c r="A1185" s="24" t="s">
        <v>1725</v>
      </c>
      <c r="B1185" t="s">
        <v>331</v>
      </c>
      <c r="C1185">
        <v>3120102172</v>
      </c>
      <c r="D1185" s="21" t="str">
        <f>MID(درخواست[[#This Row],[کدمدرسه]],1,1)</f>
        <v>3</v>
      </c>
      <c r="E1185" t="s">
        <v>245</v>
      </c>
      <c r="F1185" t="s">
        <v>332</v>
      </c>
      <c r="G1185" t="s">
        <v>208</v>
      </c>
      <c r="H1185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85" t="s">
        <v>333</v>
      </c>
      <c r="J1185">
        <v>9192764288</v>
      </c>
      <c r="K1185">
        <v>2335235154</v>
      </c>
      <c r="L1185" s="24" t="s">
        <v>2115</v>
      </c>
      <c r="M1185" t="s">
        <v>32</v>
      </c>
      <c r="N1185" t="str">
        <f>VLOOKUP(درخواست[[#This Row],[کدکتاب]],کتاب[#All],4,FALSE)</f>
        <v>سایر</v>
      </c>
      <c r="O1185">
        <f>VLOOKUP(درخواست[[#This Row],[کدکتاب]],کتاب[#All],3,FALSE)</f>
        <v>250000</v>
      </c>
      <c r="P1185">
        <f>IF(درخواست[[#This Row],[ناشر]]="هاجر",VLOOKUP(درخواست[[#This Row],[استان]],تخفیف[#All],3,FALSE),VLOOKUP(درخواست[[#This Row],[استان]],تخفیف[#All],4,FALSE))</f>
        <v>0.25</v>
      </c>
      <c r="Q1185">
        <f>درخواست[[#This Row],[پشت جلد]]*(1-درخواست[[#This Row],[تخفیف]])</f>
        <v>187500</v>
      </c>
      <c r="R1185">
        <v>4</v>
      </c>
    </row>
    <row r="1186" spans="1:18" x14ac:dyDescent="0.25">
      <c r="A1186" s="24" t="s">
        <v>1726</v>
      </c>
      <c r="B1186" t="s">
        <v>331</v>
      </c>
      <c r="C1186">
        <v>3120102172</v>
      </c>
      <c r="D1186" s="21" t="str">
        <f>MID(درخواست[[#This Row],[کدمدرسه]],1,1)</f>
        <v>3</v>
      </c>
      <c r="E1186" t="s">
        <v>245</v>
      </c>
      <c r="F1186" t="s">
        <v>332</v>
      </c>
      <c r="G1186" t="s">
        <v>208</v>
      </c>
      <c r="H1186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86" t="s">
        <v>333</v>
      </c>
      <c r="J1186">
        <v>9192764288</v>
      </c>
      <c r="K1186">
        <v>2335235154</v>
      </c>
      <c r="L1186" s="24" t="s">
        <v>2151</v>
      </c>
      <c r="M1186" t="s">
        <v>38</v>
      </c>
      <c r="N1186" t="str">
        <f>VLOOKUP(درخواست[[#This Row],[کدکتاب]],کتاب[#All],4,FALSE)</f>
        <v>سایر</v>
      </c>
      <c r="O1186">
        <f>VLOOKUP(درخواست[[#This Row],[کدکتاب]],کتاب[#All],3,FALSE)</f>
        <v>300000</v>
      </c>
      <c r="P1186">
        <f>IF(درخواست[[#This Row],[ناشر]]="هاجر",VLOOKUP(درخواست[[#This Row],[استان]],تخفیف[#All],3,FALSE),VLOOKUP(درخواست[[#This Row],[استان]],تخفیف[#All],4,FALSE))</f>
        <v>0.25</v>
      </c>
      <c r="Q1186">
        <f>درخواست[[#This Row],[پشت جلد]]*(1-درخواست[[#This Row],[تخفیف]])</f>
        <v>225000</v>
      </c>
      <c r="R1186">
        <v>2</v>
      </c>
    </row>
    <row r="1187" spans="1:18" x14ac:dyDescent="0.25">
      <c r="A1187" s="24" t="s">
        <v>1727</v>
      </c>
      <c r="B1187" t="s">
        <v>331</v>
      </c>
      <c r="C1187">
        <v>3120102172</v>
      </c>
      <c r="D1187" s="21" t="str">
        <f>MID(درخواست[[#This Row],[کدمدرسه]],1,1)</f>
        <v>3</v>
      </c>
      <c r="E1187" t="s">
        <v>245</v>
      </c>
      <c r="F1187" t="s">
        <v>332</v>
      </c>
      <c r="G1187" t="s">
        <v>208</v>
      </c>
      <c r="H1187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87" t="s">
        <v>333</v>
      </c>
      <c r="J1187">
        <v>9192764288</v>
      </c>
      <c r="K1187">
        <v>2335235154</v>
      </c>
      <c r="L1187" s="24" t="s">
        <v>2134</v>
      </c>
      <c r="M1187" t="s">
        <v>53</v>
      </c>
      <c r="N1187" t="str">
        <f>VLOOKUP(درخواست[[#This Row],[کدکتاب]],کتاب[#All],4,FALSE)</f>
        <v>سایر</v>
      </c>
      <c r="O1187">
        <f>VLOOKUP(درخواست[[#This Row],[کدکتاب]],کتاب[#All],3,FALSE)</f>
        <v>233000</v>
      </c>
      <c r="P1187">
        <f>IF(درخواست[[#This Row],[ناشر]]="هاجر",VLOOKUP(درخواست[[#This Row],[استان]],تخفیف[#All],3,FALSE),VLOOKUP(درخواست[[#This Row],[استان]],تخفیف[#All],4,FALSE))</f>
        <v>0.25</v>
      </c>
      <c r="Q1187">
        <f>درخواست[[#This Row],[پشت جلد]]*(1-درخواست[[#This Row],[تخفیف]])</f>
        <v>174750</v>
      </c>
      <c r="R1187">
        <v>7</v>
      </c>
    </row>
    <row r="1188" spans="1:18" x14ac:dyDescent="0.25">
      <c r="A1188" s="24" t="s">
        <v>1728</v>
      </c>
      <c r="B1188" t="s">
        <v>331</v>
      </c>
      <c r="C1188">
        <v>3120102172</v>
      </c>
      <c r="D1188" s="21" t="str">
        <f>MID(درخواست[[#This Row],[کدمدرسه]],1,1)</f>
        <v>3</v>
      </c>
      <c r="E1188" t="s">
        <v>245</v>
      </c>
      <c r="F1188" t="s">
        <v>332</v>
      </c>
      <c r="G1188" t="s">
        <v>208</v>
      </c>
      <c r="H1188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88" t="s">
        <v>333</v>
      </c>
      <c r="J1188">
        <v>9192764288</v>
      </c>
      <c r="K1188">
        <v>2335235154</v>
      </c>
      <c r="L1188" s="24" t="s">
        <v>2149</v>
      </c>
      <c r="M1188" t="s">
        <v>70</v>
      </c>
      <c r="N1188" t="str">
        <f>VLOOKUP(درخواست[[#This Row],[کدکتاب]],کتاب[#All],4,FALSE)</f>
        <v>سایر</v>
      </c>
      <c r="O1188">
        <f>VLOOKUP(درخواست[[#This Row],[کدکتاب]],کتاب[#All],3,FALSE)</f>
        <v>340000</v>
      </c>
      <c r="P1188">
        <f>IF(درخواست[[#This Row],[ناشر]]="هاجر",VLOOKUP(درخواست[[#This Row],[استان]],تخفیف[#All],3,FALSE),VLOOKUP(درخواست[[#This Row],[استان]],تخفیف[#All],4,FALSE))</f>
        <v>0.25</v>
      </c>
      <c r="Q1188">
        <f>درخواست[[#This Row],[پشت جلد]]*(1-درخواست[[#This Row],[تخفیف]])</f>
        <v>255000</v>
      </c>
      <c r="R1188">
        <v>5</v>
      </c>
    </row>
    <row r="1189" spans="1:18" x14ac:dyDescent="0.25">
      <c r="A1189" s="24" t="s">
        <v>1729</v>
      </c>
      <c r="B1189" t="s">
        <v>331</v>
      </c>
      <c r="C1189">
        <v>3120102172</v>
      </c>
      <c r="D1189" s="21" t="str">
        <f>MID(درخواست[[#This Row],[کدمدرسه]],1,1)</f>
        <v>3</v>
      </c>
      <c r="E1189" t="s">
        <v>245</v>
      </c>
      <c r="F1189" t="s">
        <v>332</v>
      </c>
      <c r="G1189" t="s">
        <v>208</v>
      </c>
      <c r="H1189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89" t="s">
        <v>333</v>
      </c>
      <c r="J1189">
        <v>9192764288</v>
      </c>
      <c r="K1189">
        <v>2335235154</v>
      </c>
      <c r="L1189" s="24" t="s">
        <v>2162</v>
      </c>
      <c r="M1189" t="s">
        <v>72</v>
      </c>
      <c r="N1189" t="str">
        <f>VLOOKUP(درخواست[[#This Row],[کدکتاب]],کتاب[#All],4,FALSE)</f>
        <v>سایر</v>
      </c>
      <c r="O1189">
        <f>VLOOKUP(درخواست[[#This Row],[کدکتاب]],کتاب[#All],3,FALSE)</f>
        <v>280000</v>
      </c>
      <c r="P1189">
        <f>IF(درخواست[[#This Row],[ناشر]]="هاجر",VLOOKUP(درخواست[[#This Row],[استان]],تخفیف[#All],3,FALSE),VLOOKUP(درخواست[[#This Row],[استان]],تخفیف[#All],4,FALSE))</f>
        <v>0.25</v>
      </c>
      <c r="Q1189">
        <f>درخواست[[#This Row],[پشت جلد]]*(1-درخواست[[#This Row],[تخفیف]])</f>
        <v>210000</v>
      </c>
      <c r="R1189">
        <v>2</v>
      </c>
    </row>
    <row r="1190" spans="1:18" x14ac:dyDescent="0.25">
      <c r="A1190" s="24" t="s">
        <v>1730</v>
      </c>
      <c r="B1190" t="s">
        <v>331</v>
      </c>
      <c r="C1190">
        <v>3120102172</v>
      </c>
      <c r="D1190" s="21" t="str">
        <f>MID(درخواست[[#This Row],[کدمدرسه]],1,1)</f>
        <v>3</v>
      </c>
      <c r="E1190" t="s">
        <v>245</v>
      </c>
      <c r="F1190" t="s">
        <v>332</v>
      </c>
      <c r="G1190" t="s">
        <v>208</v>
      </c>
      <c r="H1190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90" t="s">
        <v>333</v>
      </c>
      <c r="J1190">
        <v>9192764288</v>
      </c>
      <c r="K1190">
        <v>2335235154</v>
      </c>
      <c r="L1190" s="24" t="s">
        <v>2156</v>
      </c>
      <c r="M1190" t="s">
        <v>75</v>
      </c>
      <c r="N1190" t="str">
        <f>VLOOKUP(درخواست[[#This Row],[کدکتاب]],کتاب[#All],4,FALSE)</f>
        <v>هاجر</v>
      </c>
      <c r="O1190">
        <f>VLOOKUP(درخواست[[#This Row],[کدکتاب]],کتاب[#All],3,FALSE)</f>
        <v>500000</v>
      </c>
      <c r="P1190">
        <f>IF(درخواست[[#This Row],[ناشر]]="هاجر",VLOOKUP(درخواست[[#This Row],[استان]],تخفیف[#All],3,FALSE),VLOOKUP(درخواست[[#This Row],[استان]],تخفیف[#All],4,FALSE))</f>
        <v>0.37</v>
      </c>
      <c r="Q1190">
        <f>درخواست[[#This Row],[پشت جلد]]*(1-درخواست[[#This Row],[تخفیف]])</f>
        <v>315000</v>
      </c>
      <c r="R1190">
        <v>6</v>
      </c>
    </row>
    <row r="1191" spans="1:18" x14ac:dyDescent="0.25">
      <c r="A1191" s="24" t="s">
        <v>1731</v>
      </c>
      <c r="B1191" t="s">
        <v>331</v>
      </c>
      <c r="C1191">
        <v>3120102172</v>
      </c>
      <c r="D1191" s="21" t="str">
        <f>MID(درخواست[[#This Row],[کدمدرسه]],1,1)</f>
        <v>3</v>
      </c>
      <c r="E1191" t="s">
        <v>245</v>
      </c>
      <c r="F1191" t="s">
        <v>332</v>
      </c>
      <c r="G1191" t="s">
        <v>208</v>
      </c>
      <c r="H1191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91" t="s">
        <v>333</v>
      </c>
      <c r="J1191">
        <v>9192764288</v>
      </c>
      <c r="K1191">
        <v>2335235154</v>
      </c>
      <c r="L1191" s="24" t="s">
        <v>2165</v>
      </c>
      <c r="M1191" t="s">
        <v>81</v>
      </c>
      <c r="N1191" t="str">
        <f>VLOOKUP(درخواست[[#This Row],[کدکتاب]],کتاب[#All],4,FALSE)</f>
        <v>سایر</v>
      </c>
      <c r="O1191">
        <f>VLOOKUP(درخواست[[#This Row],[کدکتاب]],کتاب[#All],3,FALSE)</f>
        <v>235000</v>
      </c>
      <c r="P1191">
        <f>IF(درخواست[[#This Row],[ناشر]]="هاجر",VLOOKUP(درخواست[[#This Row],[استان]],تخفیف[#All],3,FALSE),VLOOKUP(درخواست[[#This Row],[استان]],تخفیف[#All],4,FALSE))</f>
        <v>0.25</v>
      </c>
      <c r="Q1191">
        <f>درخواست[[#This Row],[پشت جلد]]*(1-درخواست[[#This Row],[تخفیف]])</f>
        <v>176250</v>
      </c>
      <c r="R1191">
        <v>9</v>
      </c>
    </row>
    <row r="1192" spans="1:18" x14ac:dyDescent="0.25">
      <c r="A1192" s="24" t="s">
        <v>1732</v>
      </c>
      <c r="B1192" t="s">
        <v>331</v>
      </c>
      <c r="C1192">
        <v>3120102172</v>
      </c>
      <c r="D1192" s="21" t="str">
        <f>MID(درخواست[[#This Row],[کدمدرسه]],1,1)</f>
        <v>3</v>
      </c>
      <c r="E1192" t="s">
        <v>245</v>
      </c>
      <c r="F1192" t="s">
        <v>332</v>
      </c>
      <c r="G1192" t="s">
        <v>208</v>
      </c>
      <c r="H1192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92" t="s">
        <v>333</v>
      </c>
      <c r="J1192">
        <v>9192764288</v>
      </c>
      <c r="K1192">
        <v>2335235154</v>
      </c>
      <c r="L1192" s="24" t="s">
        <v>2173</v>
      </c>
      <c r="M1192" t="s">
        <v>90</v>
      </c>
      <c r="N1192" t="str">
        <f>VLOOKUP(درخواست[[#This Row],[کدکتاب]],کتاب[#All],4,FALSE)</f>
        <v>سایر</v>
      </c>
      <c r="O1192">
        <f>VLOOKUP(درخواست[[#This Row],[کدکتاب]],کتاب[#All],3,FALSE)</f>
        <v>150000</v>
      </c>
      <c r="P1192">
        <f>IF(درخواست[[#This Row],[ناشر]]="هاجر",VLOOKUP(درخواست[[#This Row],[استان]],تخفیف[#All],3,FALSE),VLOOKUP(درخواست[[#This Row],[استان]],تخفیف[#All],4,FALSE))</f>
        <v>0.25</v>
      </c>
      <c r="Q1192">
        <f>درخواست[[#This Row],[پشت جلد]]*(1-درخواست[[#This Row],[تخفیف]])</f>
        <v>112500</v>
      </c>
      <c r="R1192">
        <v>2</v>
      </c>
    </row>
    <row r="1193" spans="1:18" x14ac:dyDescent="0.25">
      <c r="A1193" s="24" t="s">
        <v>1733</v>
      </c>
      <c r="B1193" t="s">
        <v>331</v>
      </c>
      <c r="C1193">
        <v>3120102172</v>
      </c>
      <c r="D1193" s="21" t="str">
        <f>MID(درخواست[[#This Row],[کدمدرسه]],1,1)</f>
        <v>3</v>
      </c>
      <c r="E1193" t="s">
        <v>245</v>
      </c>
      <c r="F1193" t="s">
        <v>332</v>
      </c>
      <c r="G1193" t="s">
        <v>208</v>
      </c>
      <c r="H1193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93" t="s">
        <v>333</v>
      </c>
      <c r="J1193">
        <v>9192764288</v>
      </c>
      <c r="K1193">
        <v>2335235154</v>
      </c>
      <c r="L1193" s="24" t="s">
        <v>2175</v>
      </c>
      <c r="M1193" t="s">
        <v>93</v>
      </c>
      <c r="N1193" t="str">
        <f>VLOOKUP(درخواست[[#This Row],[کدکتاب]],کتاب[#All],4,FALSE)</f>
        <v>سایر</v>
      </c>
      <c r="O1193">
        <f>VLOOKUP(درخواست[[#This Row],[کدکتاب]],کتاب[#All],3,FALSE)</f>
        <v>330000</v>
      </c>
      <c r="P1193">
        <f>IF(درخواست[[#This Row],[ناشر]]="هاجر",VLOOKUP(درخواست[[#This Row],[استان]],تخفیف[#All],3,FALSE),VLOOKUP(درخواست[[#This Row],[استان]],تخفیف[#All],4,FALSE))</f>
        <v>0.25</v>
      </c>
      <c r="Q1193">
        <f>درخواست[[#This Row],[پشت جلد]]*(1-درخواست[[#This Row],[تخفیف]])</f>
        <v>247500</v>
      </c>
      <c r="R1193">
        <v>11</v>
      </c>
    </row>
    <row r="1194" spans="1:18" x14ac:dyDescent="0.25">
      <c r="A1194" s="24" t="s">
        <v>1734</v>
      </c>
      <c r="B1194" t="s">
        <v>331</v>
      </c>
      <c r="C1194">
        <v>3120102172</v>
      </c>
      <c r="D1194" s="21" t="str">
        <f>MID(درخواست[[#This Row],[کدمدرسه]],1,1)</f>
        <v>3</v>
      </c>
      <c r="E1194" t="s">
        <v>245</v>
      </c>
      <c r="F1194" t="s">
        <v>332</v>
      </c>
      <c r="G1194" t="s">
        <v>208</v>
      </c>
      <c r="H1194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94" t="s">
        <v>333</v>
      </c>
      <c r="J1194">
        <v>9192764288</v>
      </c>
      <c r="K1194">
        <v>2335235154</v>
      </c>
      <c r="L1194" s="24" t="s">
        <v>2186</v>
      </c>
      <c r="M1194" t="s">
        <v>104</v>
      </c>
      <c r="N1194" t="str">
        <f>VLOOKUP(درخواست[[#This Row],[کدکتاب]],کتاب[#All],4,FALSE)</f>
        <v>سایر</v>
      </c>
      <c r="O1194">
        <f>VLOOKUP(درخواست[[#This Row],[کدکتاب]],کتاب[#All],3,FALSE)</f>
        <v>500000</v>
      </c>
      <c r="P1194">
        <f>IF(درخواست[[#This Row],[ناشر]]="هاجر",VLOOKUP(درخواست[[#This Row],[استان]],تخفیف[#All],3,FALSE),VLOOKUP(درخواست[[#This Row],[استان]],تخفیف[#All],4,FALSE))</f>
        <v>0.25</v>
      </c>
      <c r="Q1194">
        <f>درخواست[[#This Row],[پشت جلد]]*(1-درخواست[[#This Row],[تخفیف]])</f>
        <v>375000</v>
      </c>
      <c r="R1194">
        <v>1</v>
      </c>
    </row>
    <row r="1195" spans="1:18" x14ac:dyDescent="0.25">
      <c r="A1195" s="24" t="s">
        <v>1735</v>
      </c>
      <c r="B1195" t="s">
        <v>331</v>
      </c>
      <c r="C1195">
        <v>3120102172</v>
      </c>
      <c r="D1195" s="21" t="str">
        <f>MID(درخواست[[#This Row],[کدمدرسه]],1,1)</f>
        <v>3</v>
      </c>
      <c r="E1195" t="s">
        <v>245</v>
      </c>
      <c r="F1195" t="s">
        <v>332</v>
      </c>
      <c r="G1195" t="s">
        <v>208</v>
      </c>
      <c r="H1195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95" t="s">
        <v>333</v>
      </c>
      <c r="J1195">
        <v>9192764288</v>
      </c>
      <c r="K1195">
        <v>2335235154</v>
      </c>
      <c r="L1195" s="24" t="s">
        <v>2196</v>
      </c>
      <c r="M1195" t="s">
        <v>116</v>
      </c>
      <c r="N1195" t="str">
        <f>VLOOKUP(درخواست[[#This Row],[کدکتاب]],کتاب[#All],4,FALSE)</f>
        <v>سایر</v>
      </c>
      <c r="O1195">
        <f>VLOOKUP(درخواست[[#This Row],[کدکتاب]],کتاب[#All],3,FALSE)</f>
        <v>290000</v>
      </c>
      <c r="P1195">
        <f>IF(درخواست[[#This Row],[ناشر]]="هاجر",VLOOKUP(درخواست[[#This Row],[استان]],تخفیف[#All],3,FALSE),VLOOKUP(درخواست[[#This Row],[استان]],تخفیف[#All],4,FALSE))</f>
        <v>0.25</v>
      </c>
      <c r="Q1195">
        <f>درخواست[[#This Row],[پشت جلد]]*(1-درخواست[[#This Row],[تخفیف]])</f>
        <v>217500</v>
      </c>
      <c r="R1195">
        <v>9</v>
      </c>
    </row>
    <row r="1196" spans="1:18" x14ac:dyDescent="0.25">
      <c r="A1196" s="24" t="s">
        <v>1736</v>
      </c>
      <c r="B1196" t="s">
        <v>331</v>
      </c>
      <c r="C1196">
        <v>3120102172</v>
      </c>
      <c r="D1196" s="21" t="str">
        <f>MID(درخواست[[#This Row],[کدمدرسه]],1,1)</f>
        <v>3</v>
      </c>
      <c r="E1196" t="s">
        <v>245</v>
      </c>
      <c r="F1196" t="s">
        <v>332</v>
      </c>
      <c r="G1196" t="s">
        <v>208</v>
      </c>
      <c r="H1196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96" t="s">
        <v>333</v>
      </c>
      <c r="J1196">
        <v>9192764288</v>
      </c>
      <c r="K1196">
        <v>2335235154</v>
      </c>
      <c r="L1196" s="24" t="s">
        <v>2200</v>
      </c>
      <c r="M1196" t="s">
        <v>120</v>
      </c>
      <c r="N1196" t="str">
        <f>VLOOKUP(درخواست[[#This Row],[کدکتاب]],کتاب[#All],4,FALSE)</f>
        <v>سایر</v>
      </c>
      <c r="O1196">
        <f>VLOOKUP(درخواست[[#This Row],[کدکتاب]],کتاب[#All],3,FALSE)</f>
        <v>160000</v>
      </c>
      <c r="P1196">
        <f>IF(درخواست[[#This Row],[ناشر]]="هاجر",VLOOKUP(درخواست[[#This Row],[استان]],تخفیف[#All],3,FALSE),VLOOKUP(درخواست[[#This Row],[استان]],تخفیف[#All],4,FALSE))</f>
        <v>0.25</v>
      </c>
      <c r="Q1196">
        <f>درخواست[[#This Row],[پشت جلد]]*(1-درخواست[[#This Row],[تخفیف]])</f>
        <v>120000</v>
      </c>
      <c r="R1196">
        <v>9</v>
      </c>
    </row>
    <row r="1197" spans="1:18" x14ac:dyDescent="0.25">
      <c r="A1197" s="24" t="s">
        <v>1737</v>
      </c>
      <c r="B1197" t="s">
        <v>331</v>
      </c>
      <c r="C1197">
        <v>3120102172</v>
      </c>
      <c r="D1197" s="21" t="str">
        <f>MID(درخواست[[#This Row],[کدمدرسه]],1,1)</f>
        <v>3</v>
      </c>
      <c r="E1197" t="s">
        <v>245</v>
      </c>
      <c r="F1197" t="s">
        <v>332</v>
      </c>
      <c r="G1197" t="s">
        <v>208</v>
      </c>
      <c r="H1197" t="str">
        <f>درخواست[[#This Row],[استان]]&amp;"/"&amp;درخواست[[#This Row],[شهر]]&amp;"/"&amp;درخواست[[#This Row],[مدرسه]]</f>
        <v>سمنان/دامغان/مؤسسه آموزش عالی حوزوی فاطمیه</v>
      </c>
      <c r="I1197" t="s">
        <v>333</v>
      </c>
      <c r="J1197">
        <v>9192764288</v>
      </c>
      <c r="K1197">
        <v>2335235154</v>
      </c>
      <c r="L1197" s="24" t="s">
        <v>2205</v>
      </c>
      <c r="M1197" t="s">
        <v>125</v>
      </c>
      <c r="N1197" t="str">
        <f>VLOOKUP(درخواست[[#This Row],[کدکتاب]],کتاب[#All],4,FALSE)</f>
        <v>سایر</v>
      </c>
      <c r="O1197">
        <f>VLOOKUP(درخواست[[#This Row],[کدکتاب]],کتاب[#All],3,FALSE)</f>
        <v>600000</v>
      </c>
      <c r="P1197">
        <f>IF(درخواست[[#This Row],[ناشر]]="هاجر",VLOOKUP(درخواست[[#This Row],[استان]],تخفیف[#All],3,FALSE),VLOOKUP(درخواست[[#This Row],[استان]],تخفیف[#All],4,FALSE))</f>
        <v>0.25</v>
      </c>
      <c r="Q1197">
        <f>درخواست[[#This Row],[پشت جلد]]*(1-درخواست[[#This Row],[تخفیف]])</f>
        <v>450000</v>
      </c>
      <c r="R1197">
        <v>4</v>
      </c>
    </row>
    <row r="1198" spans="1:18" x14ac:dyDescent="0.25">
      <c r="A1198" s="24" t="s">
        <v>1738</v>
      </c>
      <c r="B1198" t="s">
        <v>334</v>
      </c>
      <c r="C1198">
        <v>3280202131</v>
      </c>
      <c r="D1198" s="21" t="str">
        <f>MID(درخواست[[#This Row],[کدمدرسه]],1,1)</f>
        <v>3</v>
      </c>
      <c r="E1198" t="s">
        <v>280</v>
      </c>
      <c r="F1198" t="s">
        <v>335</v>
      </c>
      <c r="G1198" t="s">
        <v>336</v>
      </c>
      <c r="H1198" t="str">
        <f>درخواست[[#This Row],[استان]]&amp;"/"&amp;درخواست[[#This Row],[شهر]]&amp;"/"&amp;درخواست[[#This Row],[مدرسه]]</f>
        <v>یزد/اردکان/مرکز تخصصی فقه و اصول فاطمه الزهرا(علیهاالسلام)</v>
      </c>
      <c r="I1198" t="s">
        <v>337</v>
      </c>
      <c r="J1198">
        <v>9373241835</v>
      </c>
      <c r="K1198">
        <v>3532250717</v>
      </c>
      <c r="L1198" s="24" t="s">
        <v>2209</v>
      </c>
      <c r="M1198" t="s">
        <v>16</v>
      </c>
      <c r="N1198" t="str">
        <f>VLOOKUP(درخواست[[#This Row],[کدکتاب]],کتاب[#All],4,FALSE)</f>
        <v>سایر</v>
      </c>
      <c r="O1198">
        <f>VLOOKUP(درخواست[[#This Row],[کدکتاب]],کتاب[#All],3,FALSE)</f>
        <v>790000</v>
      </c>
      <c r="P1198">
        <f>IF(درخواست[[#This Row],[ناشر]]="هاجر",VLOOKUP(درخواست[[#This Row],[استان]],تخفیف[#All],3,FALSE),VLOOKUP(درخواست[[#This Row],[استان]],تخفیف[#All],4,FALSE))</f>
        <v>0.25</v>
      </c>
      <c r="Q1198">
        <f>درخواست[[#This Row],[پشت جلد]]*(1-درخواست[[#This Row],[تخفیف]])</f>
        <v>592500</v>
      </c>
      <c r="R1198">
        <v>1</v>
      </c>
    </row>
    <row r="1199" spans="1:18" x14ac:dyDescent="0.25">
      <c r="A1199" s="24" t="s">
        <v>1739</v>
      </c>
      <c r="B1199" t="s">
        <v>334</v>
      </c>
      <c r="C1199">
        <v>3280202131</v>
      </c>
      <c r="D1199" s="21" t="str">
        <f>MID(درخواست[[#This Row],[کدمدرسه]],1,1)</f>
        <v>3</v>
      </c>
      <c r="E1199" t="s">
        <v>280</v>
      </c>
      <c r="F1199" t="s">
        <v>335</v>
      </c>
      <c r="G1199" t="s">
        <v>336</v>
      </c>
      <c r="H1199" t="str">
        <f>درخواست[[#This Row],[استان]]&amp;"/"&amp;درخواست[[#This Row],[شهر]]&amp;"/"&amp;درخواست[[#This Row],[مدرسه]]</f>
        <v>یزد/اردکان/مرکز تخصصی فقه و اصول فاطمه الزهرا(علیهاالسلام)</v>
      </c>
      <c r="I1199" t="s">
        <v>337</v>
      </c>
      <c r="J1199">
        <v>9373241835</v>
      </c>
      <c r="K1199">
        <v>3532250717</v>
      </c>
      <c r="L1199" s="24" t="s">
        <v>2152</v>
      </c>
      <c r="M1199" t="s">
        <v>73</v>
      </c>
      <c r="N1199" t="str">
        <f>VLOOKUP(درخواست[[#This Row],[کدکتاب]],کتاب[#All],4,FALSE)</f>
        <v>سایر</v>
      </c>
      <c r="O1199">
        <f>VLOOKUP(درخواست[[#This Row],[کدکتاب]],کتاب[#All],3,FALSE)</f>
        <v>210000</v>
      </c>
      <c r="P1199">
        <f>IF(درخواست[[#This Row],[ناشر]]="هاجر",VLOOKUP(درخواست[[#This Row],[استان]],تخفیف[#All],3,FALSE),VLOOKUP(درخواست[[#This Row],[استان]],تخفیف[#All],4,FALSE))</f>
        <v>0.25</v>
      </c>
      <c r="Q1199">
        <f>درخواست[[#This Row],[پشت جلد]]*(1-درخواست[[#This Row],[تخفیف]])</f>
        <v>157500</v>
      </c>
      <c r="R1199">
        <v>4</v>
      </c>
    </row>
    <row r="1200" spans="1:18" x14ac:dyDescent="0.25">
      <c r="A1200" s="24" t="s">
        <v>1740</v>
      </c>
      <c r="B1200" t="s">
        <v>334</v>
      </c>
      <c r="C1200">
        <v>3280202131</v>
      </c>
      <c r="D1200" s="21" t="str">
        <f>MID(درخواست[[#This Row],[کدمدرسه]],1,1)</f>
        <v>3</v>
      </c>
      <c r="E1200" t="s">
        <v>280</v>
      </c>
      <c r="F1200" t="s">
        <v>335</v>
      </c>
      <c r="G1200" t="s">
        <v>336</v>
      </c>
      <c r="H1200" t="str">
        <f>درخواست[[#This Row],[استان]]&amp;"/"&amp;درخواست[[#This Row],[شهر]]&amp;"/"&amp;درخواست[[#This Row],[مدرسه]]</f>
        <v>یزد/اردکان/مرکز تخصصی فقه و اصول فاطمه الزهرا(علیهاالسلام)</v>
      </c>
      <c r="I1200" t="s">
        <v>337</v>
      </c>
      <c r="J1200">
        <v>9373241835</v>
      </c>
      <c r="K1200">
        <v>3532250717</v>
      </c>
      <c r="L1200" s="24" t="s">
        <v>2166</v>
      </c>
      <c r="M1200" t="s">
        <v>82</v>
      </c>
      <c r="N1200" t="str">
        <f>VLOOKUP(درخواست[[#This Row],[کدکتاب]],کتاب[#All],4,FALSE)</f>
        <v>سایر</v>
      </c>
      <c r="O1200">
        <f>VLOOKUP(درخواست[[#This Row],[کدکتاب]],کتاب[#All],3,FALSE)</f>
        <v>160000</v>
      </c>
      <c r="P1200">
        <f>IF(درخواست[[#This Row],[ناشر]]="هاجر",VLOOKUP(درخواست[[#This Row],[استان]],تخفیف[#All],3,FALSE),VLOOKUP(درخواست[[#This Row],[استان]],تخفیف[#All],4,FALSE))</f>
        <v>0.25</v>
      </c>
      <c r="Q1200">
        <f>درخواست[[#This Row],[پشت جلد]]*(1-درخواست[[#This Row],[تخفیف]])</f>
        <v>120000</v>
      </c>
      <c r="R1200">
        <v>7</v>
      </c>
    </row>
    <row r="1201" spans="1:18" x14ac:dyDescent="0.25">
      <c r="A1201" s="24" t="s">
        <v>1741</v>
      </c>
      <c r="B1201" t="s">
        <v>334</v>
      </c>
      <c r="C1201">
        <v>3280202131</v>
      </c>
      <c r="D1201" s="21" t="str">
        <f>MID(درخواست[[#This Row],[کدمدرسه]],1,1)</f>
        <v>3</v>
      </c>
      <c r="E1201" t="s">
        <v>280</v>
      </c>
      <c r="F1201" t="s">
        <v>335</v>
      </c>
      <c r="G1201" t="s">
        <v>336</v>
      </c>
      <c r="H1201" t="str">
        <f>درخواست[[#This Row],[استان]]&amp;"/"&amp;درخواست[[#This Row],[شهر]]&amp;"/"&amp;درخواست[[#This Row],[مدرسه]]</f>
        <v>یزد/اردکان/مرکز تخصصی فقه و اصول فاطمه الزهرا(علیهاالسلام)</v>
      </c>
      <c r="I1201" t="s">
        <v>337</v>
      </c>
      <c r="J1201">
        <v>9373241835</v>
      </c>
      <c r="K1201">
        <v>3532250717</v>
      </c>
      <c r="L1201" s="24" t="s">
        <v>2197</v>
      </c>
      <c r="M1201" t="s">
        <v>117</v>
      </c>
      <c r="N1201" t="str">
        <f>VLOOKUP(درخواست[[#This Row],[کدکتاب]],کتاب[#All],4,FALSE)</f>
        <v>سایر</v>
      </c>
      <c r="O1201">
        <f>VLOOKUP(درخواست[[#This Row],[کدکتاب]],کتاب[#All],3,FALSE)</f>
        <v>1220000</v>
      </c>
      <c r="P1201">
        <f>IF(درخواست[[#This Row],[ناشر]]="هاجر",VLOOKUP(درخواست[[#This Row],[استان]],تخفیف[#All],3,FALSE),VLOOKUP(درخواست[[#This Row],[استان]],تخفیف[#All],4,FALSE))</f>
        <v>0.25</v>
      </c>
      <c r="Q1201">
        <f>درخواست[[#This Row],[پشت جلد]]*(1-درخواست[[#This Row],[تخفیف]])</f>
        <v>915000</v>
      </c>
      <c r="R1201">
        <v>7</v>
      </c>
    </row>
    <row r="1202" spans="1:18" x14ac:dyDescent="0.25">
      <c r="A1202" s="24" t="s">
        <v>1742</v>
      </c>
      <c r="B1202" t="s">
        <v>338</v>
      </c>
      <c r="C1202">
        <v>3101002106</v>
      </c>
      <c r="D1202" s="21" t="str">
        <f>MID(درخواست[[#This Row],[کدمدرسه]],1,1)</f>
        <v>3</v>
      </c>
      <c r="E1202" t="s">
        <v>203</v>
      </c>
      <c r="F1202" t="s">
        <v>339</v>
      </c>
      <c r="G1202" t="s">
        <v>340</v>
      </c>
      <c r="H1202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02" t="s">
        <v>341</v>
      </c>
      <c r="J1202">
        <v>9169504493</v>
      </c>
      <c r="K1202">
        <v>6152238119</v>
      </c>
      <c r="L1202" s="24" t="s">
        <v>2100</v>
      </c>
      <c r="M1202" t="s">
        <v>17</v>
      </c>
      <c r="N1202" t="str">
        <f>VLOOKUP(درخواست[[#This Row],[کدکتاب]],کتاب[#All],4,FALSE)</f>
        <v>هاجر</v>
      </c>
      <c r="O1202">
        <f>VLOOKUP(درخواست[[#This Row],[کدکتاب]],کتاب[#All],3,FALSE)</f>
        <v>320000</v>
      </c>
      <c r="P1202">
        <f>IF(درخواست[[#This Row],[ناشر]]="هاجر",VLOOKUP(درخواست[[#This Row],[استان]],تخفیف[#All],3,FALSE),VLOOKUP(درخواست[[#This Row],[استان]],تخفیف[#All],4,FALSE))</f>
        <v>0.5</v>
      </c>
      <c r="Q1202">
        <f>درخواست[[#This Row],[پشت جلد]]*(1-درخواست[[#This Row],[تخفیف]])</f>
        <v>160000</v>
      </c>
      <c r="R1202">
        <v>17</v>
      </c>
    </row>
    <row r="1203" spans="1:18" x14ac:dyDescent="0.25">
      <c r="A1203" s="24" t="s">
        <v>1743</v>
      </c>
      <c r="B1203" t="s">
        <v>338</v>
      </c>
      <c r="C1203">
        <v>3101002106</v>
      </c>
      <c r="D1203" s="21" t="str">
        <f>MID(درخواست[[#This Row],[کدمدرسه]],1,1)</f>
        <v>3</v>
      </c>
      <c r="E1203" t="s">
        <v>203</v>
      </c>
      <c r="F1203" t="s">
        <v>339</v>
      </c>
      <c r="G1203" t="s">
        <v>340</v>
      </c>
      <c r="H1203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03" t="s">
        <v>341</v>
      </c>
      <c r="J1203">
        <v>9169504493</v>
      </c>
      <c r="K1203">
        <v>6152238119</v>
      </c>
      <c r="L1203" s="24" t="s">
        <v>2104</v>
      </c>
      <c r="M1203" t="s">
        <v>21</v>
      </c>
      <c r="N1203" t="str">
        <f>VLOOKUP(درخواست[[#This Row],[کدکتاب]],کتاب[#All],4,FALSE)</f>
        <v>سایر</v>
      </c>
      <c r="O1203">
        <f>VLOOKUP(درخواست[[#This Row],[کدکتاب]],کتاب[#All],3,FALSE)</f>
        <v>900000</v>
      </c>
      <c r="P1203">
        <f>IF(درخواست[[#This Row],[ناشر]]="هاجر",VLOOKUP(درخواست[[#This Row],[استان]],تخفیف[#All],3,FALSE),VLOOKUP(درخواست[[#This Row],[استان]],تخفیف[#All],4,FALSE))</f>
        <v>0.3</v>
      </c>
      <c r="Q1203">
        <f>درخواست[[#This Row],[پشت جلد]]*(1-درخواست[[#This Row],[تخفیف]])</f>
        <v>630000</v>
      </c>
      <c r="R1203">
        <v>11</v>
      </c>
    </row>
    <row r="1204" spans="1:18" x14ac:dyDescent="0.25">
      <c r="A1204" s="24" t="s">
        <v>1744</v>
      </c>
      <c r="B1204" t="s">
        <v>338</v>
      </c>
      <c r="C1204">
        <v>3101002106</v>
      </c>
      <c r="D1204" s="21" t="str">
        <f>MID(درخواست[[#This Row],[کدمدرسه]],1,1)</f>
        <v>3</v>
      </c>
      <c r="E1204" t="s">
        <v>203</v>
      </c>
      <c r="F1204" t="s">
        <v>339</v>
      </c>
      <c r="G1204" t="s">
        <v>340</v>
      </c>
      <c r="H1204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04" t="s">
        <v>341</v>
      </c>
      <c r="J1204">
        <v>9169504493</v>
      </c>
      <c r="K1204">
        <v>6152238119</v>
      </c>
      <c r="L1204" s="24" t="s">
        <v>2112</v>
      </c>
      <c r="M1204" t="s">
        <v>29</v>
      </c>
      <c r="N1204" t="str">
        <f>VLOOKUP(درخواست[[#This Row],[کدکتاب]],کتاب[#All],4,FALSE)</f>
        <v>سایر</v>
      </c>
      <c r="O1204">
        <f>VLOOKUP(درخواست[[#This Row],[کدکتاب]],کتاب[#All],3,FALSE)</f>
        <v>60000</v>
      </c>
      <c r="P1204">
        <f>IF(درخواست[[#This Row],[ناشر]]="هاجر",VLOOKUP(درخواست[[#This Row],[استان]],تخفیف[#All],3,FALSE),VLOOKUP(درخواست[[#This Row],[استان]],تخفیف[#All],4,FALSE))</f>
        <v>0.3</v>
      </c>
      <c r="Q1204">
        <f>درخواست[[#This Row],[پشت جلد]]*(1-درخواست[[#This Row],[تخفیف]])</f>
        <v>42000</v>
      </c>
      <c r="R1204">
        <v>17</v>
      </c>
    </row>
    <row r="1205" spans="1:18" x14ac:dyDescent="0.25">
      <c r="A1205" s="24" t="s">
        <v>1745</v>
      </c>
      <c r="B1205" t="s">
        <v>338</v>
      </c>
      <c r="C1205">
        <v>3101002106</v>
      </c>
      <c r="D1205" s="21" t="str">
        <f>MID(درخواست[[#This Row],[کدمدرسه]],1,1)</f>
        <v>3</v>
      </c>
      <c r="E1205" t="s">
        <v>203</v>
      </c>
      <c r="F1205" t="s">
        <v>339</v>
      </c>
      <c r="G1205" t="s">
        <v>340</v>
      </c>
      <c r="H1205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05" t="s">
        <v>341</v>
      </c>
      <c r="J1205">
        <v>9169504493</v>
      </c>
      <c r="K1205">
        <v>6152238119</v>
      </c>
      <c r="L1205" s="24" t="s">
        <v>2113</v>
      </c>
      <c r="M1205" t="s">
        <v>30</v>
      </c>
      <c r="N1205" t="str">
        <f>VLOOKUP(درخواست[[#This Row],[کدکتاب]],کتاب[#All],4,FALSE)</f>
        <v>سایر</v>
      </c>
      <c r="O1205">
        <f>VLOOKUP(درخواست[[#This Row],[کدکتاب]],کتاب[#All],3,FALSE)</f>
        <v>350000</v>
      </c>
      <c r="P1205">
        <f>IF(درخواست[[#This Row],[ناشر]]="هاجر",VLOOKUP(درخواست[[#This Row],[استان]],تخفیف[#All],3,FALSE),VLOOKUP(درخواست[[#This Row],[استان]],تخفیف[#All],4,FALSE))</f>
        <v>0.3</v>
      </c>
      <c r="Q1205">
        <f>درخواست[[#This Row],[پشت جلد]]*(1-درخواست[[#This Row],[تخفیف]])</f>
        <v>244999.99999999997</v>
      </c>
      <c r="R1205">
        <v>17</v>
      </c>
    </row>
    <row r="1206" spans="1:18" x14ac:dyDescent="0.25">
      <c r="A1206" s="24" t="s">
        <v>1746</v>
      </c>
      <c r="B1206" t="s">
        <v>338</v>
      </c>
      <c r="C1206">
        <v>3101002106</v>
      </c>
      <c r="D1206" s="21" t="str">
        <f>MID(درخواست[[#This Row],[کدمدرسه]],1,1)</f>
        <v>3</v>
      </c>
      <c r="E1206" t="s">
        <v>203</v>
      </c>
      <c r="F1206" t="s">
        <v>339</v>
      </c>
      <c r="G1206" t="s">
        <v>340</v>
      </c>
      <c r="H1206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06" t="s">
        <v>341</v>
      </c>
      <c r="J1206">
        <v>9169504493</v>
      </c>
      <c r="K1206">
        <v>6152238119</v>
      </c>
      <c r="L1206" s="24" t="s">
        <v>2117</v>
      </c>
      <c r="M1206" t="s">
        <v>33</v>
      </c>
      <c r="N1206" t="str">
        <f>VLOOKUP(درخواست[[#This Row],[کدکتاب]],کتاب[#All],4,FALSE)</f>
        <v>سایر</v>
      </c>
      <c r="O1206">
        <f>VLOOKUP(درخواست[[#This Row],[کدکتاب]],کتاب[#All],3,FALSE)</f>
        <v>220000</v>
      </c>
      <c r="P1206">
        <f>IF(درخواست[[#This Row],[ناشر]]="هاجر",VLOOKUP(درخواست[[#This Row],[استان]],تخفیف[#All],3,FALSE),VLOOKUP(درخواست[[#This Row],[استان]],تخفیف[#All],4,FALSE))</f>
        <v>0.3</v>
      </c>
      <c r="Q1206">
        <f>درخواست[[#This Row],[پشت جلد]]*(1-درخواست[[#This Row],[تخفیف]])</f>
        <v>154000</v>
      </c>
      <c r="R1206">
        <v>3</v>
      </c>
    </row>
    <row r="1207" spans="1:18" x14ac:dyDescent="0.25">
      <c r="A1207" s="24" t="s">
        <v>1747</v>
      </c>
      <c r="B1207" t="s">
        <v>338</v>
      </c>
      <c r="C1207">
        <v>3101002106</v>
      </c>
      <c r="D1207" s="21" t="str">
        <f>MID(درخواست[[#This Row],[کدمدرسه]],1,1)</f>
        <v>3</v>
      </c>
      <c r="E1207" t="s">
        <v>203</v>
      </c>
      <c r="F1207" t="s">
        <v>339</v>
      </c>
      <c r="G1207" t="s">
        <v>340</v>
      </c>
      <c r="H1207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07" t="s">
        <v>341</v>
      </c>
      <c r="J1207">
        <v>9169504493</v>
      </c>
      <c r="K1207">
        <v>6152238119</v>
      </c>
      <c r="L1207" s="24" t="s">
        <v>2156</v>
      </c>
      <c r="M1207" t="s">
        <v>75</v>
      </c>
      <c r="N1207" t="str">
        <f>VLOOKUP(درخواست[[#This Row],[کدکتاب]],کتاب[#All],4,FALSE)</f>
        <v>هاجر</v>
      </c>
      <c r="O1207">
        <f>VLOOKUP(درخواست[[#This Row],[کدکتاب]],کتاب[#All],3,FALSE)</f>
        <v>500000</v>
      </c>
      <c r="P1207">
        <f>IF(درخواست[[#This Row],[ناشر]]="هاجر",VLOOKUP(درخواست[[#This Row],[استان]],تخفیف[#All],3,FALSE),VLOOKUP(درخواست[[#This Row],[استان]],تخفیف[#All],4,FALSE))</f>
        <v>0.5</v>
      </c>
      <c r="Q1207">
        <f>درخواست[[#This Row],[پشت جلد]]*(1-درخواست[[#This Row],[تخفیف]])</f>
        <v>250000</v>
      </c>
      <c r="R1207">
        <v>6</v>
      </c>
    </row>
    <row r="1208" spans="1:18" x14ac:dyDescent="0.25">
      <c r="A1208" s="24" t="s">
        <v>1748</v>
      </c>
      <c r="B1208" t="s">
        <v>338</v>
      </c>
      <c r="C1208">
        <v>3101002106</v>
      </c>
      <c r="D1208" s="21" t="str">
        <f>MID(درخواست[[#This Row],[کدمدرسه]],1,1)</f>
        <v>3</v>
      </c>
      <c r="E1208" t="s">
        <v>203</v>
      </c>
      <c r="F1208" t="s">
        <v>339</v>
      </c>
      <c r="G1208" t="s">
        <v>340</v>
      </c>
      <c r="H1208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08" t="s">
        <v>341</v>
      </c>
      <c r="J1208">
        <v>9169504493</v>
      </c>
      <c r="K1208">
        <v>6152238119</v>
      </c>
      <c r="L1208" s="24" t="s">
        <v>2159</v>
      </c>
      <c r="M1208" t="s">
        <v>78</v>
      </c>
      <c r="N1208" t="str">
        <f>VLOOKUP(درخواست[[#This Row],[کدکتاب]],کتاب[#All],4,FALSE)</f>
        <v>هاجر</v>
      </c>
      <c r="O1208">
        <f>VLOOKUP(درخواست[[#This Row],[کدکتاب]],کتاب[#All],3,FALSE)</f>
        <v>490000</v>
      </c>
      <c r="P1208">
        <f>IF(درخواست[[#This Row],[ناشر]]="هاجر",VLOOKUP(درخواست[[#This Row],[استان]],تخفیف[#All],3,FALSE),VLOOKUP(درخواست[[#This Row],[استان]],تخفیف[#All],4,FALSE))</f>
        <v>0.5</v>
      </c>
      <c r="Q1208">
        <f>درخواست[[#This Row],[پشت جلد]]*(1-درخواست[[#This Row],[تخفیف]])</f>
        <v>245000</v>
      </c>
      <c r="R1208">
        <v>18</v>
      </c>
    </row>
    <row r="1209" spans="1:18" x14ac:dyDescent="0.25">
      <c r="A1209" s="24" t="s">
        <v>1749</v>
      </c>
      <c r="B1209" t="s">
        <v>338</v>
      </c>
      <c r="C1209">
        <v>3101002106</v>
      </c>
      <c r="D1209" s="21" t="str">
        <f>MID(درخواست[[#This Row],[کدمدرسه]],1,1)</f>
        <v>3</v>
      </c>
      <c r="E1209" t="s">
        <v>203</v>
      </c>
      <c r="F1209" t="s">
        <v>339</v>
      </c>
      <c r="G1209" t="s">
        <v>340</v>
      </c>
      <c r="H1209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09" t="s">
        <v>341</v>
      </c>
      <c r="J1209">
        <v>9169504493</v>
      </c>
      <c r="K1209">
        <v>6152238119</v>
      </c>
      <c r="L1209" s="24" t="s">
        <v>2165</v>
      </c>
      <c r="M1209" t="s">
        <v>81</v>
      </c>
      <c r="N1209" t="str">
        <f>VLOOKUP(درخواست[[#This Row],[کدکتاب]],کتاب[#All],4,FALSE)</f>
        <v>سایر</v>
      </c>
      <c r="O1209">
        <f>VLOOKUP(درخواست[[#This Row],[کدکتاب]],کتاب[#All],3,FALSE)</f>
        <v>235000</v>
      </c>
      <c r="P1209">
        <f>IF(درخواست[[#This Row],[ناشر]]="هاجر",VLOOKUP(درخواست[[#This Row],[استان]],تخفیف[#All],3,FALSE),VLOOKUP(درخواست[[#This Row],[استان]],تخفیف[#All],4,FALSE))</f>
        <v>0.3</v>
      </c>
      <c r="Q1209">
        <f>درخواست[[#This Row],[پشت جلد]]*(1-درخواست[[#This Row],[تخفیف]])</f>
        <v>164500</v>
      </c>
      <c r="R1209">
        <v>18</v>
      </c>
    </row>
    <row r="1210" spans="1:18" x14ac:dyDescent="0.25">
      <c r="A1210" s="24" t="s">
        <v>1750</v>
      </c>
      <c r="B1210" t="s">
        <v>338</v>
      </c>
      <c r="C1210">
        <v>3101002106</v>
      </c>
      <c r="D1210" s="21" t="str">
        <f>MID(درخواست[[#This Row],[کدمدرسه]],1,1)</f>
        <v>3</v>
      </c>
      <c r="E1210" t="s">
        <v>203</v>
      </c>
      <c r="F1210" t="s">
        <v>339</v>
      </c>
      <c r="G1210" t="s">
        <v>340</v>
      </c>
      <c r="H1210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10" t="s">
        <v>341</v>
      </c>
      <c r="J1210">
        <v>9169504493</v>
      </c>
      <c r="K1210">
        <v>6152238119</v>
      </c>
      <c r="L1210" s="24" t="s">
        <v>2166</v>
      </c>
      <c r="M1210" t="s">
        <v>82</v>
      </c>
      <c r="N1210" t="str">
        <f>VLOOKUP(درخواست[[#This Row],[کدکتاب]],کتاب[#All],4,FALSE)</f>
        <v>سایر</v>
      </c>
      <c r="O1210">
        <f>VLOOKUP(درخواست[[#This Row],[کدکتاب]],کتاب[#All],3,FALSE)</f>
        <v>160000</v>
      </c>
      <c r="P1210">
        <f>IF(درخواست[[#This Row],[ناشر]]="هاجر",VLOOKUP(درخواست[[#This Row],[استان]],تخفیف[#All],3,FALSE),VLOOKUP(درخواست[[#This Row],[استان]],تخفیف[#All],4,FALSE))</f>
        <v>0.3</v>
      </c>
      <c r="Q1210">
        <f>درخواست[[#This Row],[پشت جلد]]*(1-درخواست[[#This Row],[تخفیف]])</f>
        <v>112000</v>
      </c>
      <c r="R1210">
        <v>17</v>
      </c>
    </row>
    <row r="1211" spans="1:18" x14ac:dyDescent="0.25">
      <c r="A1211" s="24" t="s">
        <v>1751</v>
      </c>
      <c r="B1211" t="s">
        <v>338</v>
      </c>
      <c r="C1211">
        <v>3101002106</v>
      </c>
      <c r="D1211" s="21" t="str">
        <f>MID(درخواست[[#This Row],[کدمدرسه]],1,1)</f>
        <v>3</v>
      </c>
      <c r="E1211" t="s">
        <v>203</v>
      </c>
      <c r="F1211" t="s">
        <v>339</v>
      </c>
      <c r="G1211" t="s">
        <v>340</v>
      </c>
      <c r="H1211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11" t="s">
        <v>341</v>
      </c>
      <c r="J1211">
        <v>9169504493</v>
      </c>
      <c r="K1211">
        <v>6152238119</v>
      </c>
      <c r="L1211" s="24" t="s">
        <v>2179</v>
      </c>
      <c r="M1211" t="s">
        <v>97</v>
      </c>
      <c r="N1211" t="str">
        <f>VLOOKUP(درخواست[[#This Row],[کدکتاب]],کتاب[#All],4,FALSE)</f>
        <v>هاجر</v>
      </c>
      <c r="O1211">
        <f>VLOOKUP(درخواست[[#This Row],[کدکتاب]],کتاب[#All],3,FALSE)</f>
        <v>420000</v>
      </c>
      <c r="P1211">
        <f>IF(درخواست[[#This Row],[ناشر]]="هاجر",VLOOKUP(درخواست[[#This Row],[استان]],تخفیف[#All],3,FALSE),VLOOKUP(درخواست[[#This Row],[استان]],تخفیف[#All],4,FALSE))</f>
        <v>0.5</v>
      </c>
      <c r="Q1211">
        <f>درخواست[[#This Row],[پشت جلد]]*(1-درخواست[[#This Row],[تخفیف]])</f>
        <v>210000</v>
      </c>
      <c r="R1211">
        <v>3</v>
      </c>
    </row>
    <row r="1212" spans="1:18" x14ac:dyDescent="0.25">
      <c r="A1212" s="24" t="s">
        <v>1752</v>
      </c>
      <c r="B1212" t="s">
        <v>338</v>
      </c>
      <c r="C1212">
        <v>3101002106</v>
      </c>
      <c r="D1212" s="21" t="str">
        <f>MID(درخواست[[#This Row],[کدمدرسه]],1,1)</f>
        <v>3</v>
      </c>
      <c r="E1212" t="s">
        <v>203</v>
      </c>
      <c r="F1212" t="s">
        <v>339</v>
      </c>
      <c r="G1212" t="s">
        <v>340</v>
      </c>
      <c r="H1212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12" t="s">
        <v>341</v>
      </c>
      <c r="J1212">
        <v>9169504493</v>
      </c>
      <c r="K1212">
        <v>6152238119</v>
      </c>
      <c r="L1212" s="24" t="s">
        <v>2193</v>
      </c>
      <c r="M1212" t="s">
        <v>111</v>
      </c>
      <c r="N1212" t="str">
        <f>VLOOKUP(درخواست[[#This Row],[کدکتاب]],کتاب[#All],4,FALSE)</f>
        <v>سایر</v>
      </c>
      <c r="O1212">
        <f>VLOOKUP(درخواست[[#This Row],[کدکتاب]],کتاب[#All],3,FALSE)</f>
        <v>880000</v>
      </c>
      <c r="P1212">
        <f>IF(درخواست[[#This Row],[ناشر]]="هاجر",VLOOKUP(درخواست[[#This Row],[استان]],تخفیف[#All],3,FALSE),VLOOKUP(درخواست[[#This Row],[استان]],تخفیف[#All],4,FALSE))</f>
        <v>0.3</v>
      </c>
      <c r="Q1212">
        <f>درخواست[[#This Row],[پشت جلد]]*(1-درخواست[[#This Row],[تخفیف]])</f>
        <v>616000</v>
      </c>
      <c r="R1212">
        <v>3</v>
      </c>
    </row>
    <row r="1213" spans="1:18" x14ac:dyDescent="0.25">
      <c r="A1213" s="24" t="s">
        <v>1753</v>
      </c>
      <c r="B1213" t="s">
        <v>338</v>
      </c>
      <c r="C1213">
        <v>3101002106</v>
      </c>
      <c r="D1213" s="21" t="str">
        <f>MID(درخواست[[#This Row],[کدمدرسه]],1,1)</f>
        <v>3</v>
      </c>
      <c r="E1213" t="s">
        <v>203</v>
      </c>
      <c r="F1213" t="s">
        <v>339</v>
      </c>
      <c r="G1213" t="s">
        <v>340</v>
      </c>
      <c r="H1213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13" t="s">
        <v>341</v>
      </c>
      <c r="J1213">
        <v>9169504493</v>
      </c>
      <c r="K1213">
        <v>6152238119</v>
      </c>
      <c r="L1213" s="24" t="s">
        <v>2194</v>
      </c>
      <c r="M1213" t="s">
        <v>114</v>
      </c>
      <c r="N1213" t="str">
        <f>VLOOKUP(درخواست[[#This Row],[کدکتاب]],کتاب[#All],4,FALSE)</f>
        <v>هاجر</v>
      </c>
      <c r="O1213">
        <f>VLOOKUP(درخواست[[#This Row],[کدکتاب]],کتاب[#All],3,FALSE)</f>
        <v>270000</v>
      </c>
      <c r="P1213">
        <f>IF(درخواست[[#This Row],[ناشر]]="هاجر",VLOOKUP(درخواست[[#This Row],[استان]],تخفیف[#All],3,FALSE),VLOOKUP(درخواست[[#This Row],[استان]],تخفیف[#All],4,FALSE))</f>
        <v>0.5</v>
      </c>
      <c r="Q1213">
        <f>درخواست[[#This Row],[پشت جلد]]*(1-درخواست[[#This Row],[تخفیف]])</f>
        <v>135000</v>
      </c>
      <c r="R1213">
        <v>15</v>
      </c>
    </row>
    <row r="1214" spans="1:18" x14ac:dyDescent="0.25">
      <c r="A1214" s="24" t="s">
        <v>1754</v>
      </c>
      <c r="B1214" t="s">
        <v>338</v>
      </c>
      <c r="C1214">
        <v>3101002106</v>
      </c>
      <c r="D1214" s="21" t="str">
        <f>MID(درخواست[[#This Row],[کدمدرسه]],1,1)</f>
        <v>3</v>
      </c>
      <c r="E1214" t="s">
        <v>203</v>
      </c>
      <c r="F1214" t="s">
        <v>339</v>
      </c>
      <c r="G1214" t="s">
        <v>340</v>
      </c>
      <c r="H1214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14" t="s">
        <v>341</v>
      </c>
      <c r="J1214">
        <v>9169504493</v>
      </c>
      <c r="K1214">
        <v>6152238119</v>
      </c>
      <c r="L1214" s="24" t="s">
        <v>2196</v>
      </c>
      <c r="M1214" t="s">
        <v>116</v>
      </c>
      <c r="N1214" t="str">
        <f>VLOOKUP(درخواست[[#This Row],[کدکتاب]],کتاب[#All],4,FALSE)</f>
        <v>سایر</v>
      </c>
      <c r="O1214">
        <f>VLOOKUP(درخواست[[#This Row],[کدکتاب]],کتاب[#All],3,FALSE)</f>
        <v>290000</v>
      </c>
      <c r="P1214">
        <f>IF(درخواست[[#This Row],[ناشر]]="هاجر",VLOOKUP(درخواست[[#This Row],[استان]],تخفیف[#All],3,FALSE),VLOOKUP(درخواست[[#This Row],[استان]],تخفیف[#All],4,FALSE))</f>
        <v>0.3</v>
      </c>
      <c r="Q1214">
        <f>درخواست[[#This Row],[پشت جلد]]*(1-درخواست[[#This Row],[تخفیف]])</f>
        <v>203000</v>
      </c>
      <c r="R1214">
        <v>4</v>
      </c>
    </row>
    <row r="1215" spans="1:18" x14ac:dyDescent="0.25">
      <c r="A1215" s="24" t="s">
        <v>1755</v>
      </c>
      <c r="B1215" t="s">
        <v>338</v>
      </c>
      <c r="C1215">
        <v>3101002106</v>
      </c>
      <c r="D1215" s="21" t="str">
        <f>MID(درخواست[[#This Row],[کدمدرسه]],1,1)</f>
        <v>3</v>
      </c>
      <c r="E1215" t="s">
        <v>203</v>
      </c>
      <c r="F1215" t="s">
        <v>339</v>
      </c>
      <c r="G1215" t="s">
        <v>340</v>
      </c>
      <c r="H1215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15" t="s">
        <v>341</v>
      </c>
      <c r="J1215">
        <v>9169504493</v>
      </c>
      <c r="K1215">
        <v>6152238119</v>
      </c>
      <c r="L1215" s="24" t="s">
        <v>2197</v>
      </c>
      <c r="M1215" t="s">
        <v>117</v>
      </c>
      <c r="N1215" t="str">
        <f>VLOOKUP(درخواست[[#This Row],[کدکتاب]],کتاب[#All],4,FALSE)</f>
        <v>سایر</v>
      </c>
      <c r="O1215">
        <f>VLOOKUP(درخواست[[#This Row],[کدکتاب]],کتاب[#All],3,FALSE)</f>
        <v>1220000</v>
      </c>
      <c r="P1215">
        <f>IF(درخواست[[#This Row],[ناشر]]="هاجر",VLOOKUP(درخواست[[#This Row],[استان]],تخفیف[#All],3,FALSE),VLOOKUP(درخواست[[#This Row],[استان]],تخفیف[#All],4,FALSE))</f>
        <v>0.3</v>
      </c>
      <c r="Q1215">
        <f>درخواست[[#This Row],[پشت جلد]]*(1-درخواست[[#This Row],[تخفیف]])</f>
        <v>854000</v>
      </c>
      <c r="R1215">
        <v>17</v>
      </c>
    </row>
    <row r="1216" spans="1:18" x14ac:dyDescent="0.25">
      <c r="A1216" s="24" t="s">
        <v>1756</v>
      </c>
      <c r="B1216" t="s">
        <v>338</v>
      </c>
      <c r="C1216">
        <v>3101002106</v>
      </c>
      <c r="D1216" s="21" t="str">
        <f>MID(درخواست[[#This Row],[کدمدرسه]],1,1)</f>
        <v>3</v>
      </c>
      <c r="E1216" t="s">
        <v>203</v>
      </c>
      <c r="F1216" t="s">
        <v>339</v>
      </c>
      <c r="G1216" t="s">
        <v>340</v>
      </c>
      <c r="H1216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16" t="s">
        <v>341</v>
      </c>
      <c r="J1216">
        <v>9169504493</v>
      </c>
      <c r="K1216">
        <v>6152238119</v>
      </c>
      <c r="L1216" s="24" t="s">
        <v>2202</v>
      </c>
      <c r="M1216" t="s">
        <v>122</v>
      </c>
      <c r="N1216" t="str">
        <f>VLOOKUP(درخواست[[#This Row],[کدکتاب]],کتاب[#All],4,FALSE)</f>
        <v>سایر</v>
      </c>
      <c r="O1216">
        <f>VLOOKUP(درخواست[[#This Row],[کدکتاب]],کتاب[#All],3,FALSE)</f>
        <v>170000</v>
      </c>
      <c r="P1216">
        <f>IF(درخواست[[#This Row],[ناشر]]="هاجر",VLOOKUP(درخواست[[#This Row],[استان]],تخفیف[#All],3,FALSE),VLOOKUP(درخواست[[#This Row],[استان]],تخفیف[#All],4,FALSE))</f>
        <v>0.3</v>
      </c>
      <c r="Q1216">
        <f>درخواست[[#This Row],[پشت جلد]]*(1-درخواست[[#This Row],[تخفیف]])</f>
        <v>118999.99999999999</v>
      </c>
      <c r="R1216">
        <v>3</v>
      </c>
    </row>
    <row r="1217" spans="1:18" x14ac:dyDescent="0.25">
      <c r="A1217" s="24" t="s">
        <v>1757</v>
      </c>
      <c r="B1217" t="s">
        <v>338</v>
      </c>
      <c r="C1217">
        <v>3101002106</v>
      </c>
      <c r="D1217" s="21" t="str">
        <f>MID(درخواست[[#This Row],[کدمدرسه]],1,1)</f>
        <v>3</v>
      </c>
      <c r="E1217" t="s">
        <v>203</v>
      </c>
      <c r="F1217" t="s">
        <v>339</v>
      </c>
      <c r="G1217" t="s">
        <v>340</v>
      </c>
      <c r="H1217" t="str">
        <f>درخواست[[#This Row],[استان]]&amp;"/"&amp;درخواست[[#This Row],[شهر]]&amp;"/"&amp;درخواست[[#This Row],[مدرسه]]</f>
        <v>خوزستان/بندر ماهشهر/مرکز تخصصی تفسیر و علوم قرآنی امام خمینی(ره)</v>
      </c>
      <c r="I1217" t="s">
        <v>341</v>
      </c>
      <c r="J1217">
        <v>9169504493</v>
      </c>
      <c r="K1217">
        <v>6152238119</v>
      </c>
      <c r="L1217" s="24" t="s">
        <v>2203</v>
      </c>
      <c r="M1217" t="s">
        <v>123</v>
      </c>
      <c r="N1217" t="str">
        <f>VLOOKUP(درخواست[[#This Row],[کدکتاب]],کتاب[#All],4,FALSE)</f>
        <v>هاجر</v>
      </c>
      <c r="O1217">
        <f>VLOOKUP(درخواست[[#This Row],[کدکتاب]],کتاب[#All],3,FALSE)</f>
        <v>360000</v>
      </c>
      <c r="P1217">
        <f>IF(درخواست[[#This Row],[ناشر]]="هاجر",VLOOKUP(درخواست[[#This Row],[استان]],تخفیف[#All],3,FALSE),VLOOKUP(درخواست[[#This Row],[استان]],تخفیف[#All],4,FALSE))</f>
        <v>0.5</v>
      </c>
      <c r="Q1217">
        <f>درخواست[[#This Row],[پشت جلد]]*(1-درخواست[[#This Row],[تخفیف]])</f>
        <v>180000</v>
      </c>
      <c r="R1217">
        <v>17</v>
      </c>
    </row>
    <row r="1218" spans="1:18" x14ac:dyDescent="0.25">
      <c r="A1218" s="24" t="s">
        <v>1758</v>
      </c>
      <c r="B1218" t="s">
        <v>342</v>
      </c>
      <c r="C1218">
        <v>3190703187</v>
      </c>
      <c r="D1218" s="21" t="str">
        <f>MID(درخواست[[#This Row],[کدمدرسه]],1,1)</f>
        <v>3</v>
      </c>
      <c r="E1218" t="s">
        <v>343</v>
      </c>
      <c r="F1218" t="s">
        <v>344</v>
      </c>
      <c r="G1218" t="s">
        <v>345</v>
      </c>
      <c r="H1218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18" t="s">
        <v>346</v>
      </c>
      <c r="J1218">
        <v>9186784510</v>
      </c>
      <c r="K1218">
        <v>8348326454</v>
      </c>
      <c r="L1218" s="24" t="s">
        <v>2108</v>
      </c>
      <c r="M1218" t="s">
        <v>25</v>
      </c>
      <c r="N1218" t="str">
        <f>VLOOKUP(درخواست[[#This Row],[کدکتاب]],کتاب[#All],4,FALSE)</f>
        <v>سایر</v>
      </c>
      <c r="O1218">
        <f>VLOOKUP(درخواست[[#This Row],[کدکتاب]],کتاب[#All],3,FALSE)</f>
        <v>1400000</v>
      </c>
      <c r="P1218">
        <f>IF(درخواست[[#This Row],[ناشر]]="هاجر",VLOOKUP(درخواست[[#This Row],[استان]],تخفیف[#All],3,FALSE),VLOOKUP(درخواست[[#This Row],[استان]],تخفیف[#All],4,FALSE))</f>
        <v>0.35</v>
      </c>
      <c r="Q1218">
        <f>درخواست[[#This Row],[پشت جلد]]*(1-درخواست[[#This Row],[تخفیف]])</f>
        <v>910000</v>
      </c>
      <c r="R1218">
        <v>10</v>
      </c>
    </row>
    <row r="1219" spans="1:18" x14ac:dyDescent="0.25">
      <c r="A1219" s="24" t="s">
        <v>1759</v>
      </c>
      <c r="B1219" t="s">
        <v>342</v>
      </c>
      <c r="C1219">
        <v>3190703187</v>
      </c>
      <c r="D1219" s="21" t="str">
        <f>MID(درخواست[[#This Row],[کدمدرسه]],1,1)</f>
        <v>3</v>
      </c>
      <c r="E1219" t="s">
        <v>343</v>
      </c>
      <c r="F1219" t="s">
        <v>344</v>
      </c>
      <c r="G1219" t="s">
        <v>345</v>
      </c>
      <c r="H1219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19" t="s">
        <v>346</v>
      </c>
      <c r="J1219">
        <v>9186784510</v>
      </c>
      <c r="K1219">
        <v>8348326454</v>
      </c>
      <c r="L1219" s="24" t="s">
        <v>2132</v>
      </c>
      <c r="M1219" t="s">
        <v>46</v>
      </c>
      <c r="N1219" t="str">
        <f>VLOOKUP(درخواست[[#This Row],[کدکتاب]],کتاب[#All],4,FALSE)</f>
        <v>سایر</v>
      </c>
      <c r="O1219">
        <f>VLOOKUP(درخواست[[#This Row],[کدکتاب]],کتاب[#All],3,FALSE)</f>
        <v>400000</v>
      </c>
      <c r="P1219">
        <f>IF(درخواست[[#This Row],[ناشر]]="هاجر",VLOOKUP(درخواست[[#This Row],[استان]],تخفیف[#All],3,FALSE),VLOOKUP(درخواست[[#This Row],[استان]],تخفیف[#All],4,FALSE))</f>
        <v>0.35</v>
      </c>
      <c r="Q1219">
        <f>درخواست[[#This Row],[پشت جلد]]*(1-درخواست[[#This Row],[تخفیف]])</f>
        <v>260000</v>
      </c>
      <c r="R1219">
        <v>9</v>
      </c>
    </row>
    <row r="1220" spans="1:18" x14ac:dyDescent="0.25">
      <c r="A1220" s="24" t="s">
        <v>1760</v>
      </c>
      <c r="B1220" t="s">
        <v>342</v>
      </c>
      <c r="C1220">
        <v>3190703187</v>
      </c>
      <c r="D1220" s="21" t="str">
        <f>MID(درخواست[[#This Row],[کدمدرسه]],1,1)</f>
        <v>3</v>
      </c>
      <c r="E1220" t="s">
        <v>343</v>
      </c>
      <c r="F1220" t="s">
        <v>344</v>
      </c>
      <c r="G1220" t="s">
        <v>345</v>
      </c>
      <c r="H1220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20" t="s">
        <v>346</v>
      </c>
      <c r="J1220">
        <v>9186784510</v>
      </c>
      <c r="K1220">
        <v>8348326454</v>
      </c>
      <c r="L1220" s="24" t="s">
        <v>2145</v>
      </c>
      <c r="M1220" t="s">
        <v>64</v>
      </c>
      <c r="N1220" t="str">
        <f>VLOOKUP(درخواست[[#This Row],[کدکتاب]],کتاب[#All],4,FALSE)</f>
        <v>سایر</v>
      </c>
      <c r="O1220">
        <f>VLOOKUP(درخواست[[#This Row],[کدکتاب]],کتاب[#All],3,FALSE)</f>
        <v>620000</v>
      </c>
      <c r="P1220">
        <f>IF(درخواست[[#This Row],[ناشر]]="هاجر",VLOOKUP(درخواست[[#This Row],[استان]],تخفیف[#All],3,FALSE),VLOOKUP(درخواست[[#This Row],[استان]],تخفیف[#All],4,FALSE))</f>
        <v>0.35</v>
      </c>
      <c r="Q1220">
        <f>درخواست[[#This Row],[پشت جلد]]*(1-درخواست[[#This Row],[تخفیف]])</f>
        <v>403000</v>
      </c>
      <c r="R1220">
        <v>11</v>
      </c>
    </row>
    <row r="1221" spans="1:18" x14ac:dyDescent="0.25">
      <c r="A1221" s="24" t="s">
        <v>1761</v>
      </c>
      <c r="B1221" t="s">
        <v>342</v>
      </c>
      <c r="C1221">
        <v>3190703187</v>
      </c>
      <c r="D1221" s="21" t="str">
        <f>MID(درخواست[[#This Row],[کدمدرسه]],1,1)</f>
        <v>3</v>
      </c>
      <c r="E1221" t="s">
        <v>343</v>
      </c>
      <c r="F1221" t="s">
        <v>344</v>
      </c>
      <c r="G1221" t="s">
        <v>345</v>
      </c>
      <c r="H1221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21" t="s">
        <v>346</v>
      </c>
      <c r="J1221">
        <v>9186784510</v>
      </c>
      <c r="K1221">
        <v>8348326454</v>
      </c>
      <c r="L1221" s="24" t="s">
        <v>2153</v>
      </c>
      <c r="M1221" t="s">
        <v>69</v>
      </c>
      <c r="N1221" t="str">
        <f>VLOOKUP(درخواست[[#This Row],[کدکتاب]],کتاب[#All],4,FALSE)</f>
        <v>سایر</v>
      </c>
      <c r="O1221">
        <f>VLOOKUP(درخواست[[#This Row],[کدکتاب]],کتاب[#All],3,FALSE)</f>
        <v>390000</v>
      </c>
      <c r="P1221">
        <f>IF(درخواست[[#This Row],[ناشر]]="هاجر",VLOOKUP(درخواست[[#This Row],[استان]],تخفیف[#All],3,FALSE),VLOOKUP(درخواست[[#This Row],[استان]],تخفیف[#All],4,FALSE))</f>
        <v>0.35</v>
      </c>
      <c r="Q1221">
        <f>درخواست[[#This Row],[پشت جلد]]*(1-درخواست[[#This Row],[تخفیف]])</f>
        <v>253500</v>
      </c>
      <c r="R1221">
        <v>9</v>
      </c>
    </row>
    <row r="1222" spans="1:18" x14ac:dyDescent="0.25">
      <c r="A1222" s="24" t="s">
        <v>1762</v>
      </c>
      <c r="B1222" t="s">
        <v>342</v>
      </c>
      <c r="C1222">
        <v>3190703187</v>
      </c>
      <c r="D1222" s="21" t="str">
        <f>MID(درخواست[[#This Row],[کدمدرسه]],1,1)</f>
        <v>3</v>
      </c>
      <c r="E1222" t="s">
        <v>343</v>
      </c>
      <c r="F1222" t="s">
        <v>344</v>
      </c>
      <c r="G1222" t="s">
        <v>345</v>
      </c>
      <c r="H1222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22" t="s">
        <v>346</v>
      </c>
      <c r="J1222">
        <v>9186784510</v>
      </c>
      <c r="K1222">
        <v>8348326454</v>
      </c>
      <c r="L1222" s="24" t="s">
        <v>2156</v>
      </c>
      <c r="M1222" t="s">
        <v>75</v>
      </c>
      <c r="N1222" t="str">
        <f>VLOOKUP(درخواست[[#This Row],[کدکتاب]],کتاب[#All],4,FALSE)</f>
        <v>هاجر</v>
      </c>
      <c r="O1222">
        <f>VLOOKUP(درخواست[[#This Row],[کدکتاب]],کتاب[#All],3,FALSE)</f>
        <v>500000</v>
      </c>
      <c r="P1222">
        <f>IF(درخواست[[#This Row],[ناشر]]="هاجر",VLOOKUP(درخواست[[#This Row],[استان]],تخفیف[#All],3,FALSE),VLOOKUP(درخواست[[#This Row],[استان]],تخفیف[#All],4,FALSE))</f>
        <v>0.65</v>
      </c>
      <c r="Q1222">
        <f>درخواست[[#This Row],[پشت جلد]]*(1-درخواست[[#This Row],[تخفیف]])</f>
        <v>175000</v>
      </c>
      <c r="R1222">
        <v>8</v>
      </c>
    </row>
    <row r="1223" spans="1:18" x14ac:dyDescent="0.25">
      <c r="A1223" s="24" t="s">
        <v>1763</v>
      </c>
      <c r="B1223" t="s">
        <v>342</v>
      </c>
      <c r="C1223">
        <v>3190703187</v>
      </c>
      <c r="D1223" s="21" t="str">
        <f>MID(درخواست[[#This Row],[کدمدرسه]],1,1)</f>
        <v>3</v>
      </c>
      <c r="E1223" t="s">
        <v>343</v>
      </c>
      <c r="F1223" t="s">
        <v>344</v>
      </c>
      <c r="G1223" t="s">
        <v>345</v>
      </c>
      <c r="H1223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23" t="s">
        <v>346</v>
      </c>
      <c r="J1223">
        <v>9186784510</v>
      </c>
      <c r="K1223">
        <v>8348326454</v>
      </c>
      <c r="L1223" s="24" t="s">
        <v>2155</v>
      </c>
      <c r="M1223" t="s">
        <v>76</v>
      </c>
      <c r="N1223" t="str">
        <f>VLOOKUP(درخواست[[#This Row],[کدکتاب]],کتاب[#All],4,FALSE)</f>
        <v>هاجر</v>
      </c>
      <c r="O1223">
        <f>VLOOKUP(درخواست[[#This Row],[کدکتاب]],کتاب[#All],3,FALSE)</f>
        <v>360000</v>
      </c>
      <c r="P1223">
        <f>IF(درخواست[[#This Row],[ناشر]]="هاجر",VLOOKUP(درخواست[[#This Row],[استان]],تخفیف[#All],3,FALSE),VLOOKUP(درخواست[[#This Row],[استان]],تخفیف[#All],4,FALSE))</f>
        <v>0.65</v>
      </c>
      <c r="Q1223">
        <f>درخواست[[#This Row],[پشت جلد]]*(1-درخواست[[#This Row],[تخفیف]])</f>
        <v>125999.99999999999</v>
      </c>
      <c r="R1223">
        <v>12</v>
      </c>
    </row>
    <row r="1224" spans="1:18" x14ac:dyDescent="0.25">
      <c r="A1224" s="24" t="s">
        <v>1764</v>
      </c>
      <c r="B1224" t="s">
        <v>342</v>
      </c>
      <c r="C1224">
        <v>3190703187</v>
      </c>
      <c r="D1224" s="21" t="str">
        <f>MID(درخواست[[#This Row],[کدمدرسه]],1,1)</f>
        <v>3</v>
      </c>
      <c r="E1224" t="s">
        <v>343</v>
      </c>
      <c r="F1224" t="s">
        <v>344</v>
      </c>
      <c r="G1224" t="s">
        <v>345</v>
      </c>
      <c r="H1224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24" t="s">
        <v>346</v>
      </c>
      <c r="J1224">
        <v>9186784510</v>
      </c>
      <c r="K1224">
        <v>8348326454</v>
      </c>
      <c r="L1224" s="24" t="s">
        <v>2160</v>
      </c>
      <c r="M1224" t="s">
        <v>77</v>
      </c>
      <c r="N1224" t="str">
        <f>VLOOKUP(درخواست[[#This Row],[کدکتاب]],کتاب[#All],4,FALSE)</f>
        <v>سایر</v>
      </c>
      <c r="O1224">
        <f>VLOOKUP(درخواست[[#This Row],[کدکتاب]],کتاب[#All],3,FALSE)</f>
        <v>566000</v>
      </c>
      <c r="P1224">
        <f>IF(درخواست[[#This Row],[ناشر]]="هاجر",VLOOKUP(درخواست[[#This Row],[استان]],تخفیف[#All],3,FALSE),VLOOKUP(درخواست[[#This Row],[استان]],تخفیف[#All],4,FALSE))</f>
        <v>0.35</v>
      </c>
      <c r="Q1224">
        <f>درخواست[[#This Row],[پشت جلد]]*(1-درخواست[[#This Row],[تخفیف]])</f>
        <v>367900</v>
      </c>
      <c r="R1224">
        <v>10</v>
      </c>
    </row>
    <row r="1225" spans="1:18" x14ac:dyDescent="0.25">
      <c r="A1225" s="24" t="s">
        <v>1765</v>
      </c>
      <c r="B1225" t="s">
        <v>342</v>
      </c>
      <c r="C1225">
        <v>3190703187</v>
      </c>
      <c r="D1225" s="21" t="str">
        <f>MID(درخواست[[#This Row],[کدمدرسه]],1,1)</f>
        <v>3</v>
      </c>
      <c r="E1225" t="s">
        <v>343</v>
      </c>
      <c r="F1225" t="s">
        <v>344</v>
      </c>
      <c r="G1225" t="s">
        <v>345</v>
      </c>
      <c r="H1225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25" t="s">
        <v>346</v>
      </c>
      <c r="J1225">
        <v>9186784510</v>
      </c>
      <c r="K1225">
        <v>8348326454</v>
      </c>
      <c r="L1225" s="24" t="s">
        <v>2182</v>
      </c>
      <c r="M1225" t="s">
        <v>100</v>
      </c>
      <c r="N1225" t="str">
        <f>VLOOKUP(درخواست[[#This Row],[کدکتاب]],کتاب[#All],4,FALSE)</f>
        <v>سایر</v>
      </c>
      <c r="O1225">
        <f>VLOOKUP(درخواست[[#This Row],[کدکتاب]],کتاب[#All],3,FALSE)</f>
        <v>450000</v>
      </c>
      <c r="P1225">
        <f>IF(درخواست[[#This Row],[ناشر]]="هاجر",VLOOKUP(درخواست[[#This Row],[استان]],تخفیف[#All],3,FALSE),VLOOKUP(درخواست[[#This Row],[استان]],تخفیف[#All],4,FALSE))</f>
        <v>0.35</v>
      </c>
      <c r="Q1225">
        <f>درخواست[[#This Row],[پشت جلد]]*(1-درخواست[[#This Row],[تخفیف]])</f>
        <v>292500</v>
      </c>
      <c r="R1225">
        <v>10</v>
      </c>
    </row>
    <row r="1226" spans="1:18" x14ac:dyDescent="0.25">
      <c r="A1226" s="24" t="s">
        <v>1766</v>
      </c>
      <c r="B1226" t="s">
        <v>342</v>
      </c>
      <c r="C1226">
        <v>3190703187</v>
      </c>
      <c r="D1226" s="21" t="str">
        <f>MID(درخواست[[#This Row],[کدمدرسه]],1,1)</f>
        <v>3</v>
      </c>
      <c r="E1226" t="s">
        <v>343</v>
      </c>
      <c r="F1226" t="s">
        <v>344</v>
      </c>
      <c r="G1226" t="s">
        <v>345</v>
      </c>
      <c r="H1226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26" t="s">
        <v>346</v>
      </c>
      <c r="J1226">
        <v>9186784510</v>
      </c>
      <c r="K1226">
        <v>8348326454</v>
      </c>
      <c r="L1226" s="24" t="s">
        <v>2192</v>
      </c>
      <c r="M1226" t="s">
        <v>110</v>
      </c>
      <c r="N1226" t="str">
        <f>VLOOKUP(درخواست[[#This Row],[کدکتاب]],کتاب[#All],4,FALSE)</f>
        <v>سایر</v>
      </c>
      <c r="O1226">
        <f>VLOOKUP(درخواست[[#This Row],[کدکتاب]],کتاب[#All],3,FALSE)</f>
        <v>58000</v>
      </c>
      <c r="P1226">
        <f>IF(درخواست[[#This Row],[ناشر]]="هاجر",VLOOKUP(درخواست[[#This Row],[استان]],تخفیف[#All],3,FALSE),VLOOKUP(درخواست[[#This Row],[استان]],تخفیف[#All],4,FALSE))</f>
        <v>0.35</v>
      </c>
      <c r="Q1226">
        <f>درخواست[[#This Row],[پشت جلد]]*(1-درخواست[[#This Row],[تخفیف]])</f>
        <v>37700</v>
      </c>
      <c r="R1226">
        <v>10</v>
      </c>
    </row>
    <row r="1227" spans="1:18" x14ac:dyDescent="0.25">
      <c r="A1227" s="24" t="s">
        <v>1767</v>
      </c>
      <c r="B1227" t="s">
        <v>342</v>
      </c>
      <c r="C1227">
        <v>3190703187</v>
      </c>
      <c r="D1227" s="21" t="str">
        <f>MID(درخواست[[#This Row],[کدمدرسه]],1,1)</f>
        <v>3</v>
      </c>
      <c r="E1227" t="s">
        <v>343</v>
      </c>
      <c r="F1227" t="s">
        <v>344</v>
      </c>
      <c r="G1227" t="s">
        <v>345</v>
      </c>
      <c r="H1227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27" t="s">
        <v>346</v>
      </c>
      <c r="J1227">
        <v>9186784510</v>
      </c>
      <c r="K1227">
        <v>8348326454</v>
      </c>
      <c r="L1227" s="24" t="s">
        <v>2194</v>
      </c>
      <c r="M1227" t="s">
        <v>114</v>
      </c>
      <c r="N1227" t="str">
        <f>VLOOKUP(درخواست[[#This Row],[کدکتاب]],کتاب[#All],4,FALSE)</f>
        <v>هاجر</v>
      </c>
      <c r="O1227">
        <f>VLOOKUP(درخواست[[#This Row],[کدکتاب]],کتاب[#All],3,FALSE)</f>
        <v>270000</v>
      </c>
      <c r="P1227">
        <f>IF(درخواست[[#This Row],[ناشر]]="هاجر",VLOOKUP(درخواست[[#This Row],[استان]],تخفیف[#All],3,FALSE),VLOOKUP(درخواست[[#This Row],[استان]],تخفیف[#All],4,FALSE))</f>
        <v>0.65</v>
      </c>
      <c r="Q1227">
        <f>درخواست[[#This Row],[پشت جلد]]*(1-درخواست[[#This Row],[تخفیف]])</f>
        <v>94500</v>
      </c>
      <c r="R1227">
        <v>12</v>
      </c>
    </row>
    <row r="1228" spans="1:18" x14ac:dyDescent="0.25">
      <c r="A1228" s="24" t="s">
        <v>1768</v>
      </c>
      <c r="B1228" t="s">
        <v>342</v>
      </c>
      <c r="C1228">
        <v>3190703187</v>
      </c>
      <c r="D1228" s="21" t="str">
        <f>MID(درخواست[[#This Row],[کدمدرسه]],1,1)</f>
        <v>3</v>
      </c>
      <c r="E1228" t="s">
        <v>343</v>
      </c>
      <c r="F1228" t="s">
        <v>344</v>
      </c>
      <c r="G1228" t="s">
        <v>345</v>
      </c>
      <c r="H1228" t="str">
        <f>درخواست[[#This Row],[استان]]&amp;"/"&amp;درخواست[[#This Row],[شهر]]&amp;"/"&amp;درخواست[[#This Row],[مدرسه]]</f>
        <v>کرمانشاه/صحنه/مؤسسه آموزش عالی حوزوی الزهراء(علیهاالسلام)</v>
      </c>
      <c r="I1228" t="s">
        <v>346</v>
      </c>
      <c r="J1228">
        <v>9186784510</v>
      </c>
      <c r="K1228">
        <v>8348326454</v>
      </c>
      <c r="L1228" s="24" t="s">
        <v>2201</v>
      </c>
      <c r="M1228" t="s">
        <v>121</v>
      </c>
      <c r="N1228" t="str">
        <f>VLOOKUP(درخواست[[#This Row],[کدکتاب]],کتاب[#All],4,FALSE)</f>
        <v>هاجر</v>
      </c>
      <c r="O1228">
        <f>VLOOKUP(درخواست[[#This Row],[کدکتاب]],کتاب[#All],3,FALSE)</f>
        <v>350000</v>
      </c>
      <c r="P1228">
        <f>IF(درخواست[[#This Row],[ناشر]]="هاجر",VLOOKUP(درخواست[[#This Row],[استان]],تخفیف[#All],3,FALSE),VLOOKUP(درخواست[[#This Row],[استان]],تخفیف[#All],4,FALSE))</f>
        <v>0.65</v>
      </c>
      <c r="Q1228">
        <f>درخواست[[#This Row],[پشت جلد]]*(1-درخواست[[#This Row],[تخفیف]])</f>
        <v>122499.99999999999</v>
      </c>
      <c r="R1228">
        <v>12</v>
      </c>
    </row>
    <row r="1229" spans="1:18" x14ac:dyDescent="0.25">
      <c r="A1229" s="24" t="s">
        <v>1769</v>
      </c>
      <c r="B1229" t="s">
        <v>347</v>
      </c>
      <c r="C1229">
        <v>3200201133</v>
      </c>
      <c r="D1229" s="21" t="str">
        <f>MID(درخواست[[#This Row],[کدمدرسه]],1,1)</f>
        <v>3</v>
      </c>
      <c r="E1229" t="s">
        <v>348</v>
      </c>
      <c r="F1229" t="s">
        <v>349</v>
      </c>
      <c r="G1229" t="s">
        <v>158</v>
      </c>
      <c r="H1229" t="str">
        <f>درخواست[[#This Row],[استان]]&amp;"/"&amp;درخواست[[#This Row],[شهر]]&amp;"/"&amp;درخواست[[#This Row],[مدرسه]]</f>
        <v>کهگیلویه و بویراحمد/بویراحمد/فاطمیه</v>
      </c>
      <c r="I1229" t="s">
        <v>350</v>
      </c>
      <c r="J1229">
        <v>9179405581</v>
      </c>
      <c r="K1229">
        <v>7433347127</v>
      </c>
      <c r="L1229" s="24" t="s">
        <v>2104</v>
      </c>
      <c r="M1229" t="s">
        <v>21</v>
      </c>
      <c r="N1229" t="str">
        <f>VLOOKUP(درخواست[[#This Row],[کدکتاب]],کتاب[#All],4,FALSE)</f>
        <v>سایر</v>
      </c>
      <c r="O1229">
        <f>VLOOKUP(درخواست[[#This Row],[کدکتاب]],کتاب[#All],3,FALSE)</f>
        <v>900000</v>
      </c>
      <c r="P1229">
        <f>IF(درخواست[[#This Row],[ناشر]]="هاجر",VLOOKUP(درخواست[[#This Row],[استان]],تخفیف[#All],3,FALSE),VLOOKUP(درخواست[[#This Row],[استان]],تخفیف[#All],4,FALSE))</f>
        <v>0.35</v>
      </c>
      <c r="Q1229">
        <f>درخواست[[#This Row],[پشت جلد]]*(1-درخواست[[#This Row],[تخفیف]])</f>
        <v>585000</v>
      </c>
      <c r="R1229">
        <v>16</v>
      </c>
    </row>
    <row r="1230" spans="1:18" x14ac:dyDescent="0.25">
      <c r="A1230" s="24" t="s">
        <v>1770</v>
      </c>
      <c r="B1230" t="s">
        <v>347</v>
      </c>
      <c r="C1230">
        <v>3200201133</v>
      </c>
      <c r="D1230" s="21" t="str">
        <f>MID(درخواست[[#This Row],[کدمدرسه]],1,1)</f>
        <v>3</v>
      </c>
      <c r="E1230" t="s">
        <v>348</v>
      </c>
      <c r="F1230" t="s">
        <v>349</v>
      </c>
      <c r="G1230" t="s">
        <v>158</v>
      </c>
      <c r="H1230" t="str">
        <f>درخواست[[#This Row],[استان]]&amp;"/"&amp;درخواست[[#This Row],[شهر]]&amp;"/"&amp;درخواست[[#This Row],[مدرسه]]</f>
        <v>کهگیلویه و بویراحمد/بویراحمد/فاطمیه</v>
      </c>
      <c r="I1230" t="s">
        <v>350</v>
      </c>
      <c r="J1230">
        <v>9179405581</v>
      </c>
      <c r="K1230">
        <v>7433347127</v>
      </c>
      <c r="L1230" s="24" t="s">
        <v>2105</v>
      </c>
      <c r="M1230" t="s">
        <v>22</v>
      </c>
      <c r="N1230" t="str">
        <f>VLOOKUP(درخواست[[#This Row],[کدکتاب]],کتاب[#All],4,FALSE)</f>
        <v>سایر</v>
      </c>
      <c r="O1230">
        <f>VLOOKUP(درخواست[[#This Row],[کدکتاب]],کتاب[#All],3,FALSE)</f>
        <v>400000</v>
      </c>
      <c r="P1230">
        <f>IF(درخواست[[#This Row],[ناشر]]="هاجر",VLOOKUP(درخواست[[#This Row],[استان]],تخفیف[#All],3,FALSE),VLOOKUP(درخواست[[#This Row],[استان]],تخفیف[#All],4,FALSE))</f>
        <v>0.35</v>
      </c>
      <c r="Q1230">
        <f>درخواست[[#This Row],[پشت جلد]]*(1-درخواست[[#This Row],[تخفیف]])</f>
        <v>260000</v>
      </c>
      <c r="R1230">
        <v>9</v>
      </c>
    </row>
    <row r="1231" spans="1:18" x14ac:dyDescent="0.25">
      <c r="A1231" s="24" t="s">
        <v>1771</v>
      </c>
      <c r="B1231" t="s">
        <v>347</v>
      </c>
      <c r="C1231">
        <v>3200201133</v>
      </c>
      <c r="D1231" s="21" t="str">
        <f>MID(درخواست[[#This Row],[کدمدرسه]],1,1)</f>
        <v>3</v>
      </c>
      <c r="E1231" t="s">
        <v>348</v>
      </c>
      <c r="F1231" t="s">
        <v>349</v>
      </c>
      <c r="G1231" t="s">
        <v>158</v>
      </c>
      <c r="H1231" t="str">
        <f>درخواست[[#This Row],[استان]]&amp;"/"&amp;درخواست[[#This Row],[شهر]]&amp;"/"&amp;درخواست[[#This Row],[مدرسه]]</f>
        <v>کهگیلویه و بویراحمد/بویراحمد/فاطمیه</v>
      </c>
      <c r="I1231" t="s">
        <v>350</v>
      </c>
      <c r="J1231">
        <v>9179405581</v>
      </c>
      <c r="K1231">
        <v>7433347127</v>
      </c>
      <c r="L1231" s="24" t="s">
        <v>2134</v>
      </c>
      <c r="M1231" t="s">
        <v>53</v>
      </c>
      <c r="N1231" t="str">
        <f>VLOOKUP(درخواست[[#This Row],[کدکتاب]],کتاب[#All],4,FALSE)</f>
        <v>سایر</v>
      </c>
      <c r="O1231">
        <f>VLOOKUP(درخواست[[#This Row],[کدکتاب]],کتاب[#All],3,FALSE)</f>
        <v>233000</v>
      </c>
      <c r="P1231">
        <f>IF(درخواست[[#This Row],[ناشر]]="هاجر",VLOOKUP(درخواست[[#This Row],[استان]],تخفیف[#All],3,FALSE),VLOOKUP(درخواست[[#This Row],[استان]],تخفیف[#All],4,FALSE))</f>
        <v>0.35</v>
      </c>
      <c r="Q1231">
        <f>درخواست[[#This Row],[پشت جلد]]*(1-درخواست[[#This Row],[تخفیف]])</f>
        <v>151450</v>
      </c>
      <c r="R1231">
        <v>16</v>
      </c>
    </row>
    <row r="1232" spans="1:18" x14ac:dyDescent="0.25">
      <c r="A1232" s="24" t="s">
        <v>1772</v>
      </c>
      <c r="B1232" t="s">
        <v>347</v>
      </c>
      <c r="C1232">
        <v>3200201133</v>
      </c>
      <c r="D1232" s="21" t="str">
        <f>MID(درخواست[[#This Row],[کدمدرسه]],1,1)</f>
        <v>3</v>
      </c>
      <c r="E1232" t="s">
        <v>348</v>
      </c>
      <c r="F1232" t="s">
        <v>349</v>
      </c>
      <c r="G1232" t="s">
        <v>158</v>
      </c>
      <c r="H1232" t="str">
        <f>درخواست[[#This Row],[استان]]&amp;"/"&amp;درخواست[[#This Row],[شهر]]&amp;"/"&amp;درخواست[[#This Row],[مدرسه]]</f>
        <v>کهگیلویه و بویراحمد/بویراحمد/فاطمیه</v>
      </c>
      <c r="I1232" t="s">
        <v>350</v>
      </c>
      <c r="J1232">
        <v>9179405581</v>
      </c>
      <c r="K1232">
        <v>7433347127</v>
      </c>
      <c r="L1232" s="24" t="s">
        <v>2135</v>
      </c>
      <c r="M1232" t="s">
        <v>54</v>
      </c>
      <c r="N1232" t="str">
        <f>VLOOKUP(درخواست[[#This Row],[کدکتاب]],کتاب[#All],4,FALSE)</f>
        <v>سایر</v>
      </c>
      <c r="O1232">
        <f>VLOOKUP(درخواست[[#This Row],[کدکتاب]],کتاب[#All],3,FALSE)</f>
        <v>600000</v>
      </c>
      <c r="P1232">
        <f>IF(درخواست[[#This Row],[ناشر]]="هاجر",VLOOKUP(درخواست[[#This Row],[استان]],تخفیف[#All],3,FALSE),VLOOKUP(درخواست[[#This Row],[استان]],تخفیف[#All],4,FALSE))</f>
        <v>0.35</v>
      </c>
      <c r="Q1232">
        <f>درخواست[[#This Row],[پشت جلد]]*(1-درخواست[[#This Row],[تخفیف]])</f>
        <v>390000</v>
      </c>
      <c r="R1232">
        <v>16</v>
      </c>
    </row>
    <row r="1233" spans="1:18" x14ac:dyDescent="0.25">
      <c r="A1233" s="24" t="s">
        <v>1773</v>
      </c>
      <c r="B1233" t="s">
        <v>347</v>
      </c>
      <c r="C1233">
        <v>3200201133</v>
      </c>
      <c r="D1233" s="21" t="str">
        <f>MID(درخواست[[#This Row],[کدمدرسه]],1,1)</f>
        <v>3</v>
      </c>
      <c r="E1233" t="s">
        <v>348</v>
      </c>
      <c r="F1233" t="s">
        <v>349</v>
      </c>
      <c r="G1233" t="s">
        <v>158</v>
      </c>
      <c r="H1233" t="str">
        <f>درخواست[[#This Row],[استان]]&amp;"/"&amp;درخواست[[#This Row],[شهر]]&amp;"/"&amp;درخواست[[#This Row],[مدرسه]]</f>
        <v>کهگیلویه و بویراحمد/بویراحمد/فاطمیه</v>
      </c>
      <c r="I1233" t="s">
        <v>350</v>
      </c>
      <c r="J1233">
        <v>9179405581</v>
      </c>
      <c r="K1233">
        <v>7433347127</v>
      </c>
      <c r="L1233" s="24" t="s">
        <v>2149</v>
      </c>
      <c r="M1233" t="s">
        <v>70</v>
      </c>
      <c r="N1233" t="str">
        <f>VLOOKUP(درخواست[[#This Row],[کدکتاب]],کتاب[#All],4,FALSE)</f>
        <v>سایر</v>
      </c>
      <c r="O1233">
        <f>VLOOKUP(درخواست[[#This Row],[کدکتاب]],کتاب[#All],3,FALSE)</f>
        <v>340000</v>
      </c>
      <c r="P1233">
        <f>IF(درخواست[[#This Row],[ناشر]]="هاجر",VLOOKUP(درخواست[[#This Row],[استان]],تخفیف[#All],3,FALSE),VLOOKUP(درخواست[[#This Row],[استان]],تخفیف[#All],4,FALSE))</f>
        <v>0.35</v>
      </c>
      <c r="Q1233">
        <f>درخواست[[#This Row],[پشت جلد]]*(1-درخواست[[#This Row],[تخفیف]])</f>
        <v>221000</v>
      </c>
      <c r="R1233">
        <v>16</v>
      </c>
    </row>
    <row r="1234" spans="1:18" x14ac:dyDescent="0.25">
      <c r="A1234" s="24" t="s">
        <v>1774</v>
      </c>
      <c r="B1234" t="s">
        <v>347</v>
      </c>
      <c r="C1234">
        <v>3200201133</v>
      </c>
      <c r="D1234" s="21" t="str">
        <f>MID(درخواست[[#This Row],[کدمدرسه]],1,1)</f>
        <v>3</v>
      </c>
      <c r="E1234" t="s">
        <v>348</v>
      </c>
      <c r="F1234" t="s">
        <v>349</v>
      </c>
      <c r="G1234" t="s">
        <v>158</v>
      </c>
      <c r="H1234" t="str">
        <f>درخواست[[#This Row],[استان]]&amp;"/"&amp;درخواست[[#This Row],[شهر]]&amp;"/"&amp;درخواست[[#This Row],[مدرسه]]</f>
        <v>کهگیلویه و بویراحمد/بویراحمد/فاطمیه</v>
      </c>
      <c r="I1234" t="s">
        <v>350</v>
      </c>
      <c r="J1234">
        <v>9179405581</v>
      </c>
      <c r="K1234">
        <v>7433347127</v>
      </c>
      <c r="L1234" s="24" t="s">
        <v>2156</v>
      </c>
      <c r="M1234" t="s">
        <v>75</v>
      </c>
      <c r="N1234" t="str">
        <f>VLOOKUP(درخواست[[#This Row],[کدکتاب]],کتاب[#All],4,FALSE)</f>
        <v>هاجر</v>
      </c>
      <c r="O1234">
        <f>VLOOKUP(درخواست[[#This Row],[کدکتاب]],کتاب[#All],3,FALSE)</f>
        <v>500000</v>
      </c>
      <c r="P1234">
        <f>IF(درخواست[[#This Row],[ناشر]]="هاجر",VLOOKUP(درخواست[[#This Row],[استان]],تخفیف[#All],3,FALSE),VLOOKUP(درخواست[[#This Row],[استان]],تخفیف[#All],4,FALSE))</f>
        <v>0.65</v>
      </c>
      <c r="Q1234">
        <f>درخواست[[#This Row],[پشت جلد]]*(1-درخواست[[#This Row],[تخفیف]])</f>
        <v>175000</v>
      </c>
      <c r="R1234">
        <v>15</v>
      </c>
    </row>
    <row r="1235" spans="1:18" x14ac:dyDescent="0.25">
      <c r="A1235" s="24" t="s">
        <v>1775</v>
      </c>
      <c r="B1235" t="s">
        <v>347</v>
      </c>
      <c r="C1235">
        <v>3200201133</v>
      </c>
      <c r="D1235" s="21" t="str">
        <f>MID(درخواست[[#This Row],[کدمدرسه]],1,1)</f>
        <v>3</v>
      </c>
      <c r="E1235" t="s">
        <v>348</v>
      </c>
      <c r="F1235" t="s">
        <v>349</v>
      </c>
      <c r="G1235" t="s">
        <v>158</v>
      </c>
      <c r="H1235" t="str">
        <f>درخواست[[#This Row],[استان]]&amp;"/"&amp;درخواست[[#This Row],[شهر]]&amp;"/"&amp;درخواست[[#This Row],[مدرسه]]</f>
        <v>کهگیلویه و بویراحمد/بویراحمد/فاطمیه</v>
      </c>
      <c r="I1235" t="s">
        <v>350</v>
      </c>
      <c r="J1235">
        <v>9179405581</v>
      </c>
      <c r="K1235">
        <v>7433347127</v>
      </c>
      <c r="L1235" s="24" t="s">
        <v>2159</v>
      </c>
      <c r="M1235" t="s">
        <v>78</v>
      </c>
      <c r="N1235" t="str">
        <f>VLOOKUP(درخواست[[#This Row],[کدکتاب]],کتاب[#All],4,FALSE)</f>
        <v>هاجر</v>
      </c>
      <c r="O1235">
        <f>VLOOKUP(درخواست[[#This Row],[کدکتاب]],کتاب[#All],3,FALSE)</f>
        <v>490000</v>
      </c>
      <c r="P1235">
        <f>IF(درخواست[[#This Row],[ناشر]]="هاجر",VLOOKUP(درخواست[[#This Row],[استان]],تخفیف[#All],3,FALSE),VLOOKUP(درخواست[[#This Row],[استان]],تخفیف[#All],4,FALSE))</f>
        <v>0.65</v>
      </c>
      <c r="Q1235">
        <f>درخواست[[#This Row],[پشت جلد]]*(1-درخواست[[#This Row],[تخفیف]])</f>
        <v>171500</v>
      </c>
      <c r="R1235">
        <v>9</v>
      </c>
    </row>
    <row r="1236" spans="1:18" x14ac:dyDescent="0.25">
      <c r="A1236" s="24" t="s">
        <v>1776</v>
      </c>
      <c r="B1236" t="s">
        <v>347</v>
      </c>
      <c r="C1236">
        <v>3200201133</v>
      </c>
      <c r="D1236" s="21" t="str">
        <f>MID(درخواست[[#This Row],[کدمدرسه]],1,1)</f>
        <v>3</v>
      </c>
      <c r="E1236" t="s">
        <v>348</v>
      </c>
      <c r="F1236" t="s">
        <v>349</v>
      </c>
      <c r="G1236" t="s">
        <v>158</v>
      </c>
      <c r="H1236" t="str">
        <f>درخواست[[#This Row],[استان]]&amp;"/"&amp;درخواست[[#This Row],[شهر]]&amp;"/"&amp;درخواست[[#This Row],[مدرسه]]</f>
        <v>کهگیلویه و بویراحمد/بویراحمد/فاطمیه</v>
      </c>
      <c r="I1236" t="s">
        <v>350</v>
      </c>
      <c r="J1236">
        <v>9179405581</v>
      </c>
      <c r="K1236">
        <v>7433347127</v>
      </c>
      <c r="L1236" s="24" t="s">
        <v>2173</v>
      </c>
      <c r="M1236" t="s">
        <v>90</v>
      </c>
      <c r="N1236" t="str">
        <f>VLOOKUP(درخواست[[#This Row],[کدکتاب]],کتاب[#All],4,FALSE)</f>
        <v>سایر</v>
      </c>
      <c r="O1236">
        <f>VLOOKUP(درخواست[[#This Row],[کدکتاب]],کتاب[#All],3,FALSE)</f>
        <v>150000</v>
      </c>
      <c r="P1236">
        <f>IF(درخواست[[#This Row],[ناشر]]="هاجر",VLOOKUP(درخواست[[#This Row],[استان]],تخفیف[#All],3,FALSE),VLOOKUP(درخواست[[#This Row],[استان]],تخفیف[#All],4,FALSE))</f>
        <v>0.35</v>
      </c>
      <c r="Q1236">
        <f>درخواست[[#This Row],[پشت جلد]]*(1-درخواست[[#This Row],[تخفیف]])</f>
        <v>97500</v>
      </c>
      <c r="R1236">
        <v>16</v>
      </c>
    </row>
    <row r="1237" spans="1:18" x14ac:dyDescent="0.25">
      <c r="A1237" s="24" t="s">
        <v>1777</v>
      </c>
      <c r="B1237" t="s">
        <v>347</v>
      </c>
      <c r="C1237">
        <v>3200201133</v>
      </c>
      <c r="D1237" s="21" t="str">
        <f>MID(درخواست[[#This Row],[کدمدرسه]],1,1)</f>
        <v>3</v>
      </c>
      <c r="E1237" t="s">
        <v>348</v>
      </c>
      <c r="F1237" t="s">
        <v>349</v>
      </c>
      <c r="G1237" t="s">
        <v>158</v>
      </c>
      <c r="H1237" t="str">
        <f>درخواست[[#This Row],[استان]]&amp;"/"&amp;درخواست[[#This Row],[شهر]]&amp;"/"&amp;درخواست[[#This Row],[مدرسه]]</f>
        <v>کهگیلویه و بویراحمد/بویراحمد/فاطمیه</v>
      </c>
      <c r="I1237" t="s">
        <v>350</v>
      </c>
      <c r="J1237">
        <v>9179405581</v>
      </c>
      <c r="K1237">
        <v>7433347127</v>
      </c>
      <c r="L1237" s="24" t="s">
        <v>2186</v>
      </c>
      <c r="M1237" t="s">
        <v>104</v>
      </c>
      <c r="N1237" t="str">
        <f>VLOOKUP(درخواست[[#This Row],[کدکتاب]],کتاب[#All],4,FALSE)</f>
        <v>سایر</v>
      </c>
      <c r="O1237">
        <f>VLOOKUP(درخواست[[#This Row],[کدکتاب]],کتاب[#All],3,FALSE)</f>
        <v>500000</v>
      </c>
      <c r="P1237">
        <f>IF(درخواست[[#This Row],[ناشر]]="هاجر",VLOOKUP(درخواست[[#This Row],[استان]],تخفیف[#All],3,FALSE),VLOOKUP(درخواست[[#This Row],[استان]],تخفیف[#All],4,FALSE))</f>
        <v>0.35</v>
      </c>
      <c r="Q1237">
        <f>درخواست[[#This Row],[پشت جلد]]*(1-درخواست[[#This Row],[تخفیف]])</f>
        <v>325000</v>
      </c>
      <c r="R1237">
        <v>16</v>
      </c>
    </row>
    <row r="1238" spans="1:18" x14ac:dyDescent="0.25">
      <c r="A1238" s="24" t="s">
        <v>1778</v>
      </c>
      <c r="B1238" t="s">
        <v>347</v>
      </c>
      <c r="C1238">
        <v>3200201133</v>
      </c>
      <c r="D1238" s="21" t="str">
        <f>MID(درخواست[[#This Row],[کدمدرسه]],1,1)</f>
        <v>3</v>
      </c>
      <c r="E1238" t="s">
        <v>348</v>
      </c>
      <c r="F1238" t="s">
        <v>349</v>
      </c>
      <c r="G1238" t="s">
        <v>158</v>
      </c>
      <c r="H1238" t="str">
        <f>درخواست[[#This Row],[استان]]&amp;"/"&amp;درخواست[[#This Row],[شهر]]&amp;"/"&amp;درخواست[[#This Row],[مدرسه]]</f>
        <v>کهگیلویه و بویراحمد/بویراحمد/فاطمیه</v>
      </c>
      <c r="I1238" t="s">
        <v>350</v>
      </c>
      <c r="J1238">
        <v>9179405581</v>
      </c>
      <c r="K1238">
        <v>7433347127</v>
      </c>
      <c r="L1238" s="24" t="s">
        <v>2110</v>
      </c>
      <c r="M1238" t="s">
        <v>112</v>
      </c>
      <c r="N1238" t="str">
        <f>VLOOKUP(درخواست[[#This Row],[کدکتاب]],کتاب[#All],4,FALSE)</f>
        <v>سایر</v>
      </c>
      <c r="O1238">
        <f>VLOOKUP(درخواست[[#This Row],[کدکتاب]],کتاب[#All],3,FALSE)</f>
        <v>600000</v>
      </c>
      <c r="P1238">
        <f>IF(درخواست[[#This Row],[ناشر]]="هاجر",VLOOKUP(درخواست[[#This Row],[استان]],تخفیف[#All],3,FALSE),VLOOKUP(درخواست[[#This Row],[استان]],تخفیف[#All],4,FALSE))</f>
        <v>0.35</v>
      </c>
      <c r="Q1238">
        <f>درخواست[[#This Row],[پشت جلد]]*(1-درخواست[[#This Row],[تخفیف]])</f>
        <v>390000</v>
      </c>
      <c r="R1238">
        <v>9</v>
      </c>
    </row>
    <row r="1239" spans="1:18" x14ac:dyDescent="0.25">
      <c r="A1239" s="24" t="s">
        <v>1779</v>
      </c>
      <c r="B1239" t="s">
        <v>351</v>
      </c>
      <c r="C1239">
        <v>3150403138</v>
      </c>
      <c r="D1239" s="21" t="str">
        <f>MID(درخواست[[#This Row],[کدمدرسه]],1,1)</f>
        <v>3</v>
      </c>
      <c r="E1239" t="s">
        <v>352</v>
      </c>
      <c r="F1239" t="s">
        <v>352</v>
      </c>
      <c r="G1239" t="s">
        <v>200</v>
      </c>
      <c r="H1239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39" t="s">
        <v>353</v>
      </c>
      <c r="J1239">
        <v>9191946298</v>
      </c>
      <c r="K1239">
        <v>2833794470</v>
      </c>
      <c r="L1239" s="24" t="s">
        <v>2104</v>
      </c>
      <c r="M1239" t="s">
        <v>21</v>
      </c>
      <c r="N1239" t="str">
        <f>VLOOKUP(درخواست[[#This Row],[کدکتاب]],کتاب[#All],4,FALSE)</f>
        <v>سایر</v>
      </c>
      <c r="O1239">
        <f>VLOOKUP(درخواست[[#This Row],[کدکتاب]],کتاب[#All],3,FALSE)</f>
        <v>900000</v>
      </c>
      <c r="P1239">
        <f>IF(درخواست[[#This Row],[ناشر]]="هاجر",VLOOKUP(درخواست[[#This Row],[استان]],تخفیف[#All],3,FALSE),VLOOKUP(درخواست[[#This Row],[استان]],تخفیف[#All],4,FALSE))</f>
        <v>0.25</v>
      </c>
      <c r="Q1239">
        <f>درخواست[[#This Row],[پشت جلد]]*(1-درخواست[[#This Row],[تخفیف]])</f>
        <v>675000</v>
      </c>
      <c r="R1239">
        <v>26</v>
      </c>
    </row>
    <row r="1240" spans="1:18" x14ac:dyDescent="0.25">
      <c r="A1240" s="24" t="s">
        <v>1780</v>
      </c>
      <c r="B1240" t="s">
        <v>351</v>
      </c>
      <c r="C1240">
        <v>3150403138</v>
      </c>
      <c r="D1240" s="21" t="str">
        <f>MID(درخواست[[#This Row],[کدمدرسه]],1,1)</f>
        <v>3</v>
      </c>
      <c r="E1240" t="s">
        <v>352</v>
      </c>
      <c r="F1240" t="s">
        <v>352</v>
      </c>
      <c r="G1240" t="s">
        <v>200</v>
      </c>
      <c r="H1240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40" t="s">
        <v>353</v>
      </c>
      <c r="J1240">
        <v>9191946298</v>
      </c>
      <c r="K1240">
        <v>2833794470</v>
      </c>
      <c r="L1240" s="24" t="s">
        <v>2107</v>
      </c>
      <c r="M1240" t="s">
        <v>24</v>
      </c>
      <c r="N1240" t="str">
        <f>VLOOKUP(درخواست[[#This Row],[کدکتاب]],کتاب[#All],4,FALSE)</f>
        <v>سایر</v>
      </c>
      <c r="O1240">
        <f>VLOOKUP(درخواست[[#This Row],[کدکتاب]],کتاب[#All],3,FALSE)</f>
        <v>220000</v>
      </c>
      <c r="P1240">
        <f>IF(درخواست[[#This Row],[ناشر]]="هاجر",VLOOKUP(درخواست[[#This Row],[استان]],تخفیف[#All],3,FALSE),VLOOKUP(درخواست[[#This Row],[استان]],تخفیف[#All],4,FALSE))</f>
        <v>0.25</v>
      </c>
      <c r="Q1240">
        <f>درخواست[[#This Row],[پشت جلد]]*(1-درخواست[[#This Row],[تخفیف]])</f>
        <v>165000</v>
      </c>
      <c r="R1240">
        <v>9</v>
      </c>
    </row>
    <row r="1241" spans="1:18" x14ac:dyDescent="0.25">
      <c r="A1241" s="24" t="s">
        <v>1781</v>
      </c>
      <c r="B1241" t="s">
        <v>351</v>
      </c>
      <c r="C1241">
        <v>3150403138</v>
      </c>
      <c r="D1241" s="21" t="str">
        <f>MID(درخواست[[#This Row],[کدمدرسه]],1,1)</f>
        <v>3</v>
      </c>
      <c r="E1241" t="s">
        <v>352</v>
      </c>
      <c r="F1241" t="s">
        <v>352</v>
      </c>
      <c r="G1241" t="s">
        <v>200</v>
      </c>
      <c r="H1241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41" t="s">
        <v>353</v>
      </c>
      <c r="J1241">
        <v>9191946298</v>
      </c>
      <c r="K1241">
        <v>2833794470</v>
      </c>
      <c r="L1241" s="24" t="s">
        <v>2111</v>
      </c>
      <c r="M1241" t="s">
        <v>27</v>
      </c>
      <c r="N1241" t="str">
        <f>VLOOKUP(درخواست[[#This Row],[کدکتاب]],کتاب[#All],4,FALSE)</f>
        <v>سایر</v>
      </c>
      <c r="O1241">
        <f>VLOOKUP(درخواست[[#This Row],[کدکتاب]],کتاب[#All],3,FALSE)</f>
        <v>2100000</v>
      </c>
      <c r="P1241">
        <f>IF(درخواست[[#This Row],[ناشر]]="هاجر",VLOOKUP(درخواست[[#This Row],[استان]],تخفیف[#All],3,FALSE),VLOOKUP(درخواست[[#This Row],[استان]],تخفیف[#All],4,FALSE))</f>
        <v>0.25</v>
      </c>
      <c r="Q1241">
        <f>درخواست[[#This Row],[پشت جلد]]*(1-درخواست[[#This Row],[تخفیف]])</f>
        <v>1575000</v>
      </c>
      <c r="R1241">
        <v>11</v>
      </c>
    </row>
    <row r="1242" spans="1:18" x14ac:dyDescent="0.25">
      <c r="A1242" s="24" t="s">
        <v>1782</v>
      </c>
      <c r="B1242" t="s">
        <v>351</v>
      </c>
      <c r="C1242">
        <v>3150403138</v>
      </c>
      <c r="D1242" s="21" t="str">
        <f>MID(درخواست[[#This Row],[کدمدرسه]],1,1)</f>
        <v>3</v>
      </c>
      <c r="E1242" t="s">
        <v>352</v>
      </c>
      <c r="F1242" t="s">
        <v>352</v>
      </c>
      <c r="G1242" t="s">
        <v>200</v>
      </c>
      <c r="H1242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42" t="s">
        <v>353</v>
      </c>
      <c r="J1242">
        <v>9191946298</v>
      </c>
      <c r="K1242">
        <v>2833794470</v>
      </c>
      <c r="L1242" s="24" t="s">
        <v>2115</v>
      </c>
      <c r="M1242" t="s">
        <v>32</v>
      </c>
      <c r="N1242" t="str">
        <f>VLOOKUP(درخواست[[#This Row],[کدکتاب]],کتاب[#All],4,FALSE)</f>
        <v>سایر</v>
      </c>
      <c r="O1242">
        <f>VLOOKUP(درخواست[[#This Row],[کدکتاب]],کتاب[#All],3,FALSE)</f>
        <v>250000</v>
      </c>
      <c r="P1242">
        <f>IF(درخواست[[#This Row],[ناشر]]="هاجر",VLOOKUP(درخواست[[#This Row],[استان]],تخفیف[#All],3,FALSE),VLOOKUP(درخواست[[#This Row],[استان]],تخفیف[#All],4,FALSE))</f>
        <v>0.25</v>
      </c>
      <c r="Q1242">
        <f>درخواست[[#This Row],[پشت جلد]]*(1-درخواست[[#This Row],[تخفیف]])</f>
        <v>187500</v>
      </c>
      <c r="R1242">
        <v>10</v>
      </c>
    </row>
    <row r="1243" spans="1:18" x14ac:dyDescent="0.25">
      <c r="A1243" s="24" t="s">
        <v>1783</v>
      </c>
      <c r="B1243" t="s">
        <v>351</v>
      </c>
      <c r="C1243">
        <v>3150403138</v>
      </c>
      <c r="D1243" s="21" t="str">
        <f>MID(درخواست[[#This Row],[کدمدرسه]],1,1)</f>
        <v>3</v>
      </c>
      <c r="E1243" t="s">
        <v>352</v>
      </c>
      <c r="F1243" t="s">
        <v>352</v>
      </c>
      <c r="G1243" t="s">
        <v>200</v>
      </c>
      <c r="H1243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43" t="s">
        <v>353</v>
      </c>
      <c r="J1243">
        <v>9191946298</v>
      </c>
      <c r="K1243">
        <v>2833794470</v>
      </c>
      <c r="L1243" s="24" t="s">
        <v>2117</v>
      </c>
      <c r="M1243" t="s">
        <v>33</v>
      </c>
      <c r="N1243" t="str">
        <f>VLOOKUP(درخواست[[#This Row],[کدکتاب]],کتاب[#All],4,FALSE)</f>
        <v>سایر</v>
      </c>
      <c r="O1243">
        <f>VLOOKUP(درخواست[[#This Row],[کدکتاب]],کتاب[#All],3,FALSE)</f>
        <v>220000</v>
      </c>
      <c r="P1243">
        <f>IF(درخواست[[#This Row],[ناشر]]="هاجر",VLOOKUP(درخواست[[#This Row],[استان]],تخفیف[#All],3,FALSE),VLOOKUP(درخواست[[#This Row],[استان]],تخفیف[#All],4,FALSE))</f>
        <v>0.25</v>
      </c>
      <c r="Q1243">
        <f>درخواست[[#This Row],[پشت جلد]]*(1-درخواست[[#This Row],[تخفیف]])</f>
        <v>165000</v>
      </c>
      <c r="R1243">
        <v>3</v>
      </c>
    </row>
    <row r="1244" spans="1:18" x14ac:dyDescent="0.25">
      <c r="A1244" s="24" t="s">
        <v>1784</v>
      </c>
      <c r="B1244" t="s">
        <v>351</v>
      </c>
      <c r="C1244">
        <v>3150403138</v>
      </c>
      <c r="D1244" s="21" t="str">
        <f>MID(درخواست[[#This Row],[کدمدرسه]],1,1)</f>
        <v>3</v>
      </c>
      <c r="E1244" t="s">
        <v>352</v>
      </c>
      <c r="F1244" t="s">
        <v>352</v>
      </c>
      <c r="G1244" t="s">
        <v>200</v>
      </c>
      <c r="H1244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44" t="s">
        <v>353</v>
      </c>
      <c r="J1244">
        <v>9191946298</v>
      </c>
      <c r="K1244">
        <v>2833794470</v>
      </c>
      <c r="L1244" s="24" t="s">
        <v>2118</v>
      </c>
      <c r="M1244" t="s">
        <v>34</v>
      </c>
      <c r="N1244" t="str">
        <f>VLOOKUP(درخواست[[#This Row],[کدکتاب]],کتاب[#All],4,FALSE)</f>
        <v>سایر</v>
      </c>
      <c r="O1244">
        <f>VLOOKUP(درخواست[[#This Row],[کدکتاب]],کتاب[#All],3,FALSE)</f>
        <v>0</v>
      </c>
      <c r="P1244">
        <f>IF(درخواست[[#This Row],[ناشر]]="هاجر",VLOOKUP(درخواست[[#This Row],[استان]],تخفیف[#All],3,FALSE),VLOOKUP(درخواست[[#This Row],[استان]],تخفیف[#All],4,FALSE))</f>
        <v>0.25</v>
      </c>
      <c r="Q1244">
        <f>درخواست[[#This Row],[پشت جلد]]*(1-درخواست[[#This Row],[تخفیف]])</f>
        <v>0</v>
      </c>
      <c r="R1244">
        <v>8</v>
      </c>
    </row>
    <row r="1245" spans="1:18" x14ac:dyDescent="0.25">
      <c r="A1245" s="24" t="s">
        <v>1785</v>
      </c>
      <c r="B1245" t="s">
        <v>351</v>
      </c>
      <c r="C1245">
        <v>3150403138</v>
      </c>
      <c r="D1245" s="21" t="str">
        <f>MID(درخواست[[#This Row],[کدمدرسه]],1,1)</f>
        <v>3</v>
      </c>
      <c r="E1245" t="s">
        <v>352</v>
      </c>
      <c r="F1245" t="s">
        <v>352</v>
      </c>
      <c r="G1245" t="s">
        <v>200</v>
      </c>
      <c r="H1245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45" t="s">
        <v>353</v>
      </c>
      <c r="J1245">
        <v>9191946298</v>
      </c>
      <c r="K1245">
        <v>2833794470</v>
      </c>
      <c r="L1245" s="24" t="s">
        <v>2119</v>
      </c>
      <c r="M1245" t="s">
        <v>35</v>
      </c>
      <c r="N1245" t="str">
        <f>VLOOKUP(درخواست[[#This Row],[کدکتاب]],کتاب[#All],4,FALSE)</f>
        <v>سایر</v>
      </c>
      <c r="O1245">
        <f>VLOOKUP(درخواست[[#This Row],[کدکتاب]],کتاب[#All],3,FALSE)</f>
        <v>0</v>
      </c>
      <c r="P1245">
        <f>IF(درخواست[[#This Row],[ناشر]]="هاجر",VLOOKUP(درخواست[[#This Row],[استان]],تخفیف[#All],3,FALSE),VLOOKUP(درخواست[[#This Row],[استان]],تخفیف[#All],4,FALSE))</f>
        <v>0.25</v>
      </c>
      <c r="Q1245">
        <f>درخواست[[#This Row],[پشت جلد]]*(1-درخواست[[#This Row],[تخفیف]])</f>
        <v>0</v>
      </c>
      <c r="R1245">
        <v>8</v>
      </c>
    </row>
    <row r="1246" spans="1:18" x14ac:dyDescent="0.25">
      <c r="A1246" s="24" t="s">
        <v>1786</v>
      </c>
      <c r="B1246" t="s">
        <v>351</v>
      </c>
      <c r="C1246">
        <v>3150403138</v>
      </c>
      <c r="D1246" s="21" t="str">
        <f>MID(درخواست[[#This Row],[کدمدرسه]],1,1)</f>
        <v>3</v>
      </c>
      <c r="E1246" t="s">
        <v>352</v>
      </c>
      <c r="F1246" t="s">
        <v>352</v>
      </c>
      <c r="G1246" t="s">
        <v>200</v>
      </c>
      <c r="H1246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46" t="s">
        <v>353</v>
      </c>
      <c r="J1246">
        <v>9191946298</v>
      </c>
      <c r="K1246">
        <v>2833794470</v>
      </c>
      <c r="L1246" s="24" t="s">
        <v>2151</v>
      </c>
      <c r="M1246" t="s">
        <v>38</v>
      </c>
      <c r="N1246" t="str">
        <f>VLOOKUP(درخواست[[#This Row],[کدکتاب]],کتاب[#All],4,FALSE)</f>
        <v>سایر</v>
      </c>
      <c r="O1246">
        <f>VLOOKUP(درخواست[[#This Row],[کدکتاب]],کتاب[#All],3,FALSE)</f>
        <v>300000</v>
      </c>
      <c r="P1246">
        <f>IF(درخواست[[#This Row],[ناشر]]="هاجر",VLOOKUP(درخواست[[#This Row],[استان]],تخفیف[#All],3,FALSE),VLOOKUP(درخواست[[#This Row],[استان]],تخفیف[#All],4,FALSE))</f>
        <v>0.25</v>
      </c>
      <c r="Q1246">
        <f>درخواست[[#This Row],[پشت جلد]]*(1-درخواست[[#This Row],[تخفیف]])</f>
        <v>225000</v>
      </c>
      <c r="R1246">
        <v>10</v>
      </c>
    </row>
    <row r="1247" spans="1:18" x14ac:dyDescent="0.25">
      <c r="A1247" s="24" t="s">
        <v>1787</v>
      </c>
      <c r="B1247" t="s">
        <v>351</v>
      </c>
      <c r="C1247">
        <v>3150403138</v>
      </c>
      <c r="D1247" s="21" t="str">
        <f>MID(درخواست[[#This Row],[کدمدرسه]],1,1)</f>
        <v>3</v>
      </c>
      <c r="E1247" t="s">
        <v>352</v>
      </c>
      <c r="F1247" t="s">
        <v>352</v>
      </c>
      <c r="G1247" t="s">
        <v>200</v>
      </c>
      <c r="H1247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47" t="s">
        <v>353</v>
      </c>
      <c r="J1247">
        <v>9191946298</v>
      </c>
      <c r="K1247">
        <v>2833794470</v>
      </c>
      <c r="L1247" s="24" t="s">
        <v>2124</v>
      </c>
      <c r="M1247" t="s">
        <v>41</v>
      </c>
      <c r="N1247" t="str">
        <f>VLOOKUP(درخواست[[#This Row],[کدکتاب]],کتاب[#All],4,FALSE)</f>
        <v>سایر</v>
      </c>
      <c r="O1247">
        <f>VLOOKUP(درخواست[[#This Row],[کدکتاب]],کتاب[#All],3,FALSE)</f>
        <v>390000</v>
      </c>
      <c r="P1247">
        <f>IF(درخواست[[#This Row],[ناشر]]="هاجر",VLOOKUP(درخواست[[#This Row],[استان]],تخفیف[#All],3,FALSE),VLOOKUP(درخواست[[#This Row],[استان]],تخفیف[#All],4,FALSE))</f>
        <v>0.25</v>
      </c>
      <c r="Q1247">
        <f>درخواست[[#This Row],[پشت جلد]]*(1-درخواست[[#This Row],[تخفیف]])</f>
        <v>292500</v>
      </c>
      <c r="R1247">
        <v>8</v>
      </c>
    </row>
    <row r="1248" spans="1:18" x14ac:dyDescent="0.25">
      <c r="A1248" s="24" t="s">
        <v>1788</v>
      </c>
      <c r="B1248" t="s">
        <v>351</v>
      </c>
      <c r="C1248">
        <v>3150403138</v>
      </c>
      <c r="D1248" s="21" t="str">
        <f>MID(درخواست[[#This Row],[کدمدرسه]],1,1)</f>
        <v>3</v>
      </c>
      <c r="E1248" t="s">
        <v>352</v>
      </c>
      <c r="F1248" t="s">
        <v>352</v>
      </c>
      <c r="G1248" t="s">
        <v>200</v>
      </c>
      <c r="H1248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48" t="s">
        <v>353</v>
      </c>
      <c r="J1248">
        <v>9191946298</v>
      </c>
      <c r="K1248">
        <v>2833794470</v>
      </c>
      <c r="L1248" s="24" t="s">
        <v>2134</v>
      </c>
      <c r="M1248" t="s">
        <v>53</v>
      </c>
      <c r="N1248" t="str">
        <f>VLOOKUP(درخواست[[#This Row],[کدکتاب]],کتاب[#All],4,FALSE)</f>
        <v>سایر</v>
      </c>
      <c r="O1248">
        <f>VLOOKUP(درخواست[[#This Row],[کدکتاب]],کتاب[#All],3,FALSE)</f>
        <v>233000</v>
      </c>
      <c r="P1248">
        <f>IF(درخواست[[#This Row],[ناشر]]="هاجر",VLOOKUP(درخواست[[#This Row],[استان]],تخفیف[#All],3,FALSE),VLOOKUP(درخواست[[#This Row],[استان]],تخفیف[#All],4,FALSE))</f>
        <v>0.25</v>
      </c>
      <c r="Q1248">
        <f>درخواست[[#This Row],[پشت جلد]]*(1-درخواست[[#This Row],[تخفیف]])</f>
        <v>174750</v>
      </c>
      <c r="R1248">
        <v>12</v>
      </c>
    </row>
    <row r="1249" spans="1:18" x14ac:dyDescent="0.25">
      <c r="A1249" s="24" t="s">
        <v>1789</v>
      </c>
      <c r="B1249" t="s">
        <v>351</v>
      </c>
      <c r="C1249">
        <v>3150403138</v>
      </c>
      <c r="D1249" s="21" t="str">
        <f>MID(درخواست[[#This Row],[کدمدرسه]],1,1)</f>
        <v>3</v>
      </c>
      <c r="E1249" t="s">
        <v>352</v>
      </c>
      <c r="F1249" t="s">
        <v>352</v>
      </c>
      <c r="G1249" t="s">
        <v>200</v>
      </c>
      <c r="H1249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49" t="s">
        <v>353</v>
      </c>
      <c r="J1249">
        <v>9191946298</v>
      </c>
      <c r="K1249">
        <v>2833794470</v>
      </c>
      <c r="L1249" s="24" t="s">
        <v>2135</v>
      </c>
      <c r="M1249" t="s">
        <v>54</v>
      </c>
      <c r="N1249" t="str">
        <f>VLOOKUP(درخواست[[#This Row],[کدکتاب]],کتاب[#All],4,FALSE)</f>
        <v>سایر</v>
      </c>
      <c r="O1249">
        <f>VLOOKUP(درخواست[[#This Row],[کدکتاب]],کتاب[#All],3,FALSE)</f>
        <v>600000</v>
      </c>
      <c r="P1249">
        <f>IF(درخواست[[#This Row],[ناشر]]="هاجر",VLOOKUP(درخواست[[#This Row],[استان]],تخفیف[#All],3,FALSE),VLOOKUP(درخواست[[#This Row],[استان]],تخفیف[#All],4,FALSE))</f>
        <v>0.25</v>
      </c>
      <c r="Q1249">
        <f>درخواست[[#This Row],[پشت جلد]]*(1-درخواست[[#This Row],[تخفیف]])</f>
        <v>450000</v>
      </c>
      <c r="R1249">
        <v>15</v>
      </c>
    </row>
    <row r="1250" spans="1:18" x14ac:dyDescent="0.25">
      <c r="A1250" s="24" t="s">
        <v>1790</v>
      </c>
      <c r="B1250" t="s">
        <v>351</v>
      </c>
      <c r="C1250">
        <v>3150403138</v>
      </c>
      <c r="D1250" s="21" t="str">
        <f>MID(درخواست[[#This Row],[کدمدرسه]],1,1)</f>
        <v>3</v>
      </c>
      <c r="E1250" t="s">
        <v>352</v>
      </c>
      <c r="F1250" t="s">
        <v>352</v>
      </c>
      <c r="G1250" t="s">
        <v>200</v>
      </c>
      <c r="H1250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50" t="s">
        <v>353</v>
      </c>
      <c r="J1250">
        <v>9191946298</v>
      </c>
      <c r="K1250">
        <v>2833794470</v>
      </c>
      <c r="L1250" s="24" t="s">
        <v>2149</v>
      </c>
      <c r="M1250" t="s">
        <v>70</v>
      </c>
      <c r="N1250" t="str">
        <f>VLOOKUP(درخواست[[#This Row],[کدکتاب]],کتاب[#All],4,FALSE)</f>
        <v>سایر</v>
      </c>
      <c r="O1250">
        <f>VLOOKUP(درخواست[[#This Row],[کدکتاب]],کتاب[#All],3,FALSE)</f>
        <v>340000</v>
      </c>
      <c r="P1250">
        <f>IF(درخواست[[#This Row],[ناشر]]="هاجر",VLOOKUP(درخواست[[#This Row],[استان]],تخفیف[#All],3,FALSE),VLOOKUP(درخواست[[#This Row],[استان]],تخفیف[#All],4,FALSE))</f>
        <v>0.25</v>
      </c>
      <c r="Q1250">
        <f>درخواست[[#This Row],[پشت جلد]]*(1-درخواست[[#This Row],[تخفیف]])</f>
        <v>255000</v>
      </c>
      <c r="R1250">
        <v>16</v>
      </c>
    </row>
    <row r="1251" spans="1:18" x14ac:dyDescent="0.25">
      <c r="A1251" s="24" t="s">
        <v>1791</v>
      </c>
      <c r="B1251" t="s">
        <v>351</v>
      </c>
      <c r="C1251">
        <v>3150403138</v>
      </c>
      <c r="D1251" s="21" t="str">
        <f>MID(درخواست[[#This Row],[کدمدرسه]],1,1)</f>
        <v>3</v>
      </c>
      <c r="E1251" t="s">
        <v>352</v>
      </c>
      <c r="F1251" t="s">
        <v>352</v>
      </c>
      <c r="G1251" t="s">
        <v>200</v>
      </c>
      <c r="H1251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51" t="s">
        <v>353</v>
      </c>
      <c r="J1251">
        <v>9191946298</v>
      </c>
      <c r="K1251">
        <v>2833794470</v>
      </c>
      <c r="L1251" s="24" t="s">
        <v>2162</v>
      </c>
      <c r="M1251" t="s">
        <v>72</v>
      </c>
      <c r="N1251" t="str">
        <f>VLOOKUP(درخواست[[#This Row],[کدکتاب]],کتاب[#All],4,FALSE)</f>
        <v>سایر</v>
      </c>
      <c r="O1251">
        <f>VLOOKUP(درخواست[[#This Row],[کدکتاب]],کتاب[#All],3,FALSE)</f>
        <v>280000</v>
      </c>
      <c r="P1251">
        <f>IF(درخواست[[#This Row],[ناشر]]="هاجر",VLOOKUP(درخواست[[#This Row],[استان]],تخفیف[#All],3,FALSE),VLOOKUP(درخواست[[#This Row],[استان]],تخفیف[#All],4,FALSE))</f>
        <v>0.25</v>
      </c>
      <c r="Q1251">
        <f>درخواست[[#This Row],[پشت جلد]]*(1-درخواست[[#This Row],[تخفیف]])</f>
        <v>210000</v>
      </c>
      <c r="R1251">
        <v>11</v>
      </c>
    </row>
    <row r="1252" spans="1:18" x14ac:dyDescent="0.25">
      <c r="A1252" s="24" t="s">
        <v>1792</v>
      </c>
      <c r="B1252" t="s">
        <v>351</v>
      </c>
      <c r="C1252">
        <v>3150403138</v>
      </c>
      <c r="D1252" s="21" t="str">
        <f>MID(درخواست[[#This Row],[کدمدرسه]],1,1)</f>
        <v>3</v>
      </c>
      <c r="E1252" t="s">
        <v>352</v>
      </c>
      <c r="F1252" t="s">
        <v>352</v>
      </c>
      <c r="G1252" t="s">
        <v>200</v>
      </c>
      <c r="H1252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52" t="s">
        <v>353</v>
      </c>
      <c r="J1252">
        <v>9191946298</v>
      </c>
      <c r="K1252">
        <v>2833794470</v>
      </c>
      <c r="L1252" s="24" t="s">
        <v>2156</v>
      </c>
      <c r="M1252" t="s">
        <v>75</v>
      </c>
      <c r="N1252" t="str">
        <f>VLOOKUP(درخواست[[#This Row],[کدکتاب]],کتاب[#All],4,FALSE)</f>
        <v>هاجر</v>
      </c>
      <c r="O1252">
        <f>VLOOKUP(درخواست[[#This Row],[کدکتاب]],کتاب[#All],3,FALSE)</f>
        <v>500000</v>
      </c>
      <c r="P1252">
        <f>IF(درخواست[[#This Row],[ناشر]]="هاجر",VLOOKUP(درخواست[[#This Row],[استان]],تخفیف[#All],3,FALSE),VLOOKUP(درخواست[[#This Row],[استان]],تخفیف[#All],4,FALSE))</f>
        <v>0.37</v>
      </c>
      <c r="Q1252">
        <f>درخواست[[#This Row],[پشت جلد]]*(1-درخواست[[#This Row],[تخفیف]])</f>
        <v>315000</v>
      </c>
      <c r="R1252">
        <v>22</v>
      </c>
    </row>
    <row r="1253" spans="1:18" x14ac:dyDescent="0.25">
      <c r="A1253" s="24" t="s">
        <v>1793</v>
      </c>
      <c r="B1253" t="s">
        <v>351</v>
      </c>
      <c r="C1253">
        <v>3150403138</v>
      </c>
      <c r="D1253" s="21" t="str">
        <f>MID(درخواست[[#This Row],[کدمدرسه]],1,1)</f>
        <v>3</v>
      </c>
      <c r="E1253" t="s">
        <v>352</v>
      </c>
      <c r="F1253" t="s">
        <v>352</v>
      </c>
      <c r="G1253" t="s">
        <v>200</v>
      </c>
      <c r="H1253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53" t="s">
        <v>353</v>
      </c>
      <c r="J1253">
        <v>9191946298</v>
      </c>
      <c r="K1253">
        <v>2833794470</v>
      </c>
      <c r="L1253" s="24" t="s">
        <v>2159</v>
      </c>
      <c r="M1253" t="s">
        <v>78</v>
      </c>
      <c r="N1253" t="str">
        <f>VLOOKUP(درخواست[[#This Row],[کدکتاب]],کتاب[#All],4,FALSE)</f>
        <v>هاجر</v>
      </c>
      <c r="O1253">
        <f>VLOOKUP(درخواست[[#This Row],[کدکتاب]],کتاب[#All],3,FALSE)</f>
        <v>490000</v>
      </c>
      <c r="P1253">
        <f>IF(درخواست[[#This Row],[ناشر]]="هاجر",VLOOKUP(درخواست[[#This Row],[استان]],تخفیف[#All],3,FALSE),VLOOKUP(درخواست[[#This Row],[استان]],تخفیف[#All],4,FALSE))</f>
        <v>0.37</v>
      </c>
      <c r="Q1253">
        <f>درخواست[[#This Row],[پشت جلد]]*(1-درخواست[[#This Row],[تخفیف]])</f>
        <v>308700</v>
      </c>
      <c r="R1253">
        <v>5</v>
      </c>
    </row>
    <row r="1254" spans="1:18" x14ac:dyDescent="0.25">
      <c r="A1254" s="24" t="s">
        <v>1794</v>
      </c>
      <c r="B1254" t="s">
        <v>351</v>
      </c>
      <c r="C1254">
        <v>3150403138</v>
      </c>
      <c r="D1254" s="21" t="str">
        <f>MID(درخواست[[#This Row],[کدمدرسه]],1,1)</f>
        <v>3</v>
      </c>
      <c r="E1254" t="s">
        <v>352</v>
      </c>
      <c r="F1254" t="s">
        <v>352</v>
      </c>
      <c r="G1254" t="s">
        <v>200</v>
      </c>
      <c r="H1254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54" t="s">
        <v>353</v>
      </c>
      <c r="J1254">
        <v>9191946298</v>
      </c>
      <c r="K1254">
        <v>2833794470</v>
      </c>
      <c r="L1254" s="24" t="s">
        <v>2165</v>
      </c>
      <c r="M1254" t="s">
        <v>81</v>
      </c>
      <c r="N1254" t="str">
        <f>VLOOKUP(درخواست[[#This Row],[کدکتاب]],کتاب[#All],4,FALSE)</f>
        <v>سایر</v>
      </c>
      <c r="O1254">
        <f>VLOOKUP(درخواست[[#This Row],[کدکتاب]],کتاب[#All],3,FALSE)</f>
        <v>235000</v>
      </c>
      <c r="P1254">
        <f>IF(درخواست[[#This Row],[ناشر]]="هاجر",VLOOKUP(درخواست[[#This Row],[استان]],تخفیف[#All],3,FALSE),VLOOKUP(درخواست[[#This Row],[استان]],تخفیف[#All],4,FALSE))</f>
        <v>0.25</v>
      </c>
      <c r="Q1254">
        <f>درخواست[[#This Row],[پشت جلد]]*(1-درخواست[[#This Row],[تخفیف]])</f>
        <v>176250</v>
      </c>
      <c r="R1254">
        <v>7</v>
      </c>
    </row>
    <row r="1255" spans="1:18" x14ac:dyDescent="0.25">
      <c r="A1255" s="24" t="s">
        <v>1795</v>
      </c>
      <c r="B1255" t="s">
        <v>351</v>
      </c>
      <c r="C1255">
        <v>3150403138</v>
      </c>
      <c r="D1255" s="21" t="str">
        <f>MID(درخواست[[#This Row],[کدمدرسه]],1,1)</f>
        <v>3</v>
      </c>
      <c r="E1255" t="s">
        <v>352</v>
      </c>
      <c r="F1255" t="s">
        <v>352</v>
      </c>
      <c r="G1255" t="s">
        <v>200</v>
      </c>
      <c r="H1255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55" t="s">
        <v>353</v>
      </c>
      <c r="J1255">
        <v>9191946298</v>
      </c>
      <c r="K1255">
        <v>2833794470</v>
      </c>
      <c r="L1255" s="24" t="s">
        <v>2169</v>
      </c>
      <c r="M1255" t="s">
        <v>85</v>
      </c>
      <c r="N1255" t="str">
        <f>VLOOKUP(درخواست[[#This Row],[کدکتاب]],کتاب[#All],4,FALSE)</f>
        <v>سایر</v>
      </c>
      <c r="O1255">
        <f>VLOOKUP(درخواست[[#This Row],[کدکتاب]],کتاب[#All],3,FALSE)</f>
        <v>250000</v>
      </c>
      <c r="P1255">
        <f>IF(درخواست[[#This Row],[ناشر]]="هاجر",VLOOKUP(درخواست[[#This Row],[استان]],تخفیف[#All],3,FALSE),VLOOKUP(درخواست[[#This Row],[استان]],تخفیف[#All],4,FALSE))</f>
        <v>0.25</v>
      </c>
      <c r="Q1255">
        <f>درخواست[[#This Row],[پشت جلد]]*(1-درخواست[[#This Row],[تخفیف]])</f>
        <v>187500</v>
      </c>
      <c r="R1255">
        <v>11</v>
      </c>
    </row>
    <row r="1256" spans="1:18" x14ac:dyDescent="0.25">
      <c r="A1256" s="24" t="s">
        <v>1796</v>
      </c>
      <c r="B1256" t="s">
        <v>351</v>
      </c>
      <c r="C1256">
        <v>3150403138</v>
      </c>
      <c r="D1256" s="21" t="str">
        <f>MID(درخواست[[#This Row],[کدمدرسه]],1,1)</f>
        <v>3</v>
      </c>
      <c r="E1256" t="s">
        <v>352</v>
      </c>
      <c r="F1256" t="s">
        <v>352</v>
      </c>
      <c r="G1256" t="s">
        <v>200</v>
      </c>
      <c r="H1256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56" t="s">
        <v>353</v>
      </c>
      <c r="J1256">
        <v>9191946298</v>
      </c>
      <c r="K1256">
        <v>2833794470</v>
      </c>
      <c r="L1256" s="24" t="s">
        <v>2173</v>
      </c>
      <c r="M1256" t="s">
        <v>90</v>
      </c>
      <c r="N1256" t="str">
        <f>VLOOKUP(درخواست[[#This Row],[کدکتاب]],کتاب[#All],4,FALSE)</f>
        <v>سایر</v>
      </c>
      <c r="O1256">
        <f>VLOOKUP(درخواست[[#This Row],[کدکتاب]],کتاب[#All],3,FALSE)</f>
        <v>150000</v>
      </c>
      <c r="P1256">
        <f>IF(درخواست[[#This Row],[ناشر]]="هاجر",VLOOKUP(درخواست[[#This Row],[استان]],تخفیف[#All],3,FALSE),VLOOKUP(درخواست[[#This Row],[استان]],تخفیف[#All],4,FALSE))</f>
        <v>0.25</v>
      </c>
      <c r="Q1256">
        <f>درخواست[[#This Row],[پشت جلد]]*(1-درخواست[[#This Row],[تخفیف]])</f>
        <v>112500</v>
      </c>
      <c r="R1256">
        <v>12</v>
      </c>
    </row>
    <row r="1257" spans="1:18" x14ac:dyDescent="0.25">
      <c r="A1257" s="24" t="s">
        <v>1797</v>
      </c>
      <c r="B1257" t="s">
        <v>351</v>
      </c>
      <c r="C1257">
        <v>3150403138</v>
      </c>
      <c r="D1257" s="21" t="str">
        <f>MID(درخواست[[#This Row],[کدمدرسه]],1,1)</f>
        <v>3</v>
      </c>
      <c r="E1257" t="s">
        <v>352</v>
      </c>
      <c r="F1257" t="s">
        <v>352</v>
      </c>
      <c r="G1257" t="s">
        <v>200</v>
      </c>
      <c r="H1257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57" t="s">
        <v>353</v>
      </c>
      <c r="J1257">
        <v>9191946298</v>
      </c>
      <c r="K1257">
        <v>2833794470</v>
      </c>
      <c r="L1257" s="24" t="s">
        <v>2179</v>
      </c>
      <c r="M1257" t="s">
        <v>97</v>
      </c>
      <c r="N1257" t="str">
        <f>VLOOKUP(درخواست[[#This Row],[کدکتاب]],کتاب[#All],4,FALSE)</f>
        <v>هاجر</v>
      </c>
      <c r="O1257">
        <f>VLOOKUP(درخواست[[#This Row],[کدکتاب]],کتاب[#All],3,FALSE)</f>
        <v>420000</v>
      </c>
      <c r="P1257">
        <f>IF(درخواست[[#This Row],[ناشر]]="هاجر",VLOOKUP(درخواست[[#This Row],[استان]],تخفیف[#All],3,FALSE),VLOOKUP(درخواست[[#This Row],[استان]],تخفیف[#All],4,FALSE))</f>
        <v>0.37</v>
      </c>
      <c r="Q1257">
        <f>درخواست[[#This Row],[پشت جلد]]*(1-درخواست[[#This Row],[تخفیف]])</f>
        <v>264600</v>
      </c>
      <c r="R1257">
        <v>3</v>
      </c>
    </row>
    <row r="1258" spans="1:18" x14ac:dyDescent="0.25">
      <c r="A1258" s="24" t="s">
        <v>1798</v>
      </c>
      <c r="B1258" t="s">
        <v>351</v>
      </c>
      <c r="C1258">
        <v>3150403138</v>
      </c>
      <c r="D1258" s="21" t="str">
        <f>MID(درخواست[[#This Row],[کدمدرسه]],1,1)</f>
        <v>3</v>
      </c>
      <c r="E1258" t="s">
        <v>352</v>
      </c>
      <c r="F1258" t="s">
        <v>352</v>
      </c>
      <c r="G1258" t="s">
        <v>200</v>
      </c>
      <c r="H1258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58" t="s">
        <v>353</v>
      </c>
      <c r="J1258">
        <v>9191946298</v>
      </c>
      <c r="K1258">
        <v>2833794470</v>
      </c>
      <c r="L1258" s="24" t="s">
        <v>2184</v>
      </c>
      <c r="M1258" t="s">
        <v>102</v>
      </c>
      <c r="N1258" t="str">
        <f>VLOOKUP(درخواست[[#This Row],[کدکتاب]],کتاب[#All],4,FALSE)</f>
        <v>سایر</v>
      </c>
      <c r="O1258">
        <f>VLOOKUP(درخواست[[#This Row],[کدکتاب]],کتاب[#All],3,FALSE)</f>
        <v>150000</v>
      </c>
      <c r="P1258">
        <f>IF(درخواست[[#This Row],[ناشر]]="هاجر",VLOOKUP(درخواست[[#This Row],[استان]],تخفیف[#All],3,FALSE),VLOOKUP(درخواست[[#This Row],[استان]],تخفیف[#All],4,FALSE))</f>
        <v>0.25</v>
      </c>
      <c r="Q1258">
        <f>درخواست[[#This Row],[پشت جلد]]*(1-درخواست[[#This Row],[تخفیف]])</f>
        <v>112500</v>
      </c>
      <c r="R1258">
        <v>10</v>
      </c>
    </row>
    <row r="1259" spans="1:18" x14ac:dyDescent="0.25">
      <c r="A1259" s="24" t="s">
        <v>1799</v>
      </c>
      <c r="B1259" t="s">
        <v>351</v>
      </c>
      <c r="C1259">
        <v>3150403138</v>
      </c>
      <c r="D1259" s="21" t="str">
        <f>MID(درخواست[[#This Row],[کدمدرسه]],1,1)</f>
        <v>3</v>
      </c>
      <c r="E1259" t="s">
        <v>352</v>
      </c>
      <c r="F1259" t="s">
        <v>352</v>
      </c>
      <c r="G1259" t="s">
        <v>200</v>
      </c>
      <c r="H1259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59" t="s">
        <v>353</v>
      </c>
      <c r="J1259">
        <v>9191946298</v>
      </c>
      <c r="K1259">
        <v>2833794470</v>
      </c>
      <c r="L1259" s="24" t="s">
        <v>2186</v>
      </c>
      <c r="M1259" t="s">
        <v>104</v>
      </c>
      <c r="N1259" t="str">
        <f>VLOOKUP(درخواست[[#This Row],[کدکتاب]],کتاب[#All],4,FALSE)</f>
        <v>سایر</v>
      </c>
      <c r="O1259">
        <f>VLOOKUP(درخواست[[#This Row],[کدکتاب]],کتاب[#All],3,FALSE)</f>
        <v>500000</v>
      </c>
      <c r="P1259">
        <f>IF(درخواست[[#This Row],[ناشر]]="هاجر",VLOOKUP(درخواست[[#This Row],[استان]],تخفیف[#All],3,FALSE),VLOOKUP(درخواست[[#This Row],[استان]],تخفیف[#All],4,FALSE))</f>
        <v>0.25</v>
      </c>
      <c r="Q1259">
        <f>درخواست[[#This Row],[پشت جلد]]*(1-درخواست[[#This Row],[تخفیف]])</f>
        <v>375000</v>
      </c>
      <c r="R1259">
        <v>16</v>
      </c>
    </row>
    <row r="1260" spans="1:18" x14ac:dyDescent="0.25">
      <c r="A1260" s="24" t="s">
        <v>1800</v>
      </c>
      <c r="B1260" t="s">
        <v>351</v>
      </c>
      <c r="C1260">
        <v>3150403138</v>
      </c>
      <c r="D1260" s="21" t="str">
        <f>MID(درخواست[[#This Row],[کدمدرسه]],1,1)</f>
        <v>3</v>
      </c>
      <c r="E1260" t="s">
        <v>352</v>
      </c>
      <c r="F1260" t="s">
        <v>352</v>
      </c>
      <c r="G1260" t="s">
        <v>200</v>
      </c>
      <c r="H1260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60" t="s">
        <v>353</v>
      </c>
      <c r="J1260">
        <v>9191946298</v>
      </c>
      <c r="K1260">
        <v>2833794470</v>
      </c>
      <c r="L1260" s="24" t="s">
        <v>2193</v>
      </c>
      <c r="M1260" t="s">
        <v>111</v>
      </c>
      <c r="N1260" t="str">
        <f>VLOOKUP(درخواست[[#This Row],[کدکتاب]],کتاب[#All],4,FALSE)</f>
        <v>سایر</v>
      </c>
      <c r="O1260">
        <f>VLOOKUP(درخواست[[#This Row],[کدکتاب]],کتاب[#All],3,FALSE)</f>
        <v>880000</v>
      </c>
      <c r="P1260">
        <f>IF(درخواست[[#This Row],[ناشر]]="هاجر",VLOOKUP(درخواست[[#This Row],[استان]],تخفیف[#All],3,FALSE),VLOOKUP(درخواست[[#This Row],[استان]],تخفیف[#All],4,FALSE))</f>
        <v>0.25</v>
      </c>
      <c r="Q1260">
        <f>درخواست[[#This Row],[پشت جلد]]*(1-درخواست[[#This Row],[تخفیف]])</f>
        <v>660000</v>
      </c>
      <c r="R1260">
        <v>3</v>
      </c>
    </row>
    <row r="1261" spans="1:18" x14ac:dyDescent="0.25">
      <c r="A1261" s="24" t="s">
        <v>1801</v>
      </c>
      <c r="B1261" t="s">
        <v>351</v>
      </c>
      <c r="C1261">
        <v>3150403138</v>
      </c>
      <c r="D1261" s="21" t="str">
        <f>MID(درخواست[[#This Row],[کدمدرسه]],1,1)</f>
        <v>3</v>
      </c>
      <c r="E1261" t="s">
        <v>352</v>
      </c>
      <c r="F1261" t="s">
        <v>352</v>
      </c>
      <c r="G1261" t="s">
        <v>200</v>
      </c>
      <c r="H1261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61" t="s">
        <v>353</v>
      </c>
      <c r="J1261">
        <v>9191946298</v>
      </c>
      <c r="K1261">
        <v>2833794470</v>
      </c>
      <c r="L1261" s="24" t="s">
        <v>2196</v>
      </c>
      <c r="M1261" t="s">
        <v>116</v>
      </c>
      <c r="N1261" t="str">
        <f>VLOOKUP(درخواست[[#This Row],[کدکتاب]],کتاب[#All],4,FALSE)</f>
        <v>سایر</v>
      </c>
      <c r="O1261">
        <f>VLOOKUP(درخواست[[#This Row],[کدکتاب]],کتاب[#All],3,FALSE)</f>
        <v>290000</v>
      </c>
      <c r="P1261">
        <f>IF(درخواست[[#This Row],[ناشر]]="هاجر",VLOOKUP(درخواست[[#This Row],[استان]],تخفیف[#All],3,FALSE),VLOOKUP(درخواست[[#This Row],[استان]],تخفیف[#All],4,FALSE))</f>
        <v>0.25</v>
      </c>
      <c r="Q1261">
        <f>درخواست[[#This Row],[پشت جلد]]*(1-درخواست[[#This Row],[تخفیف]])</f>
        <v>217500</v>
      </c>
      <c r="R1261">
        <v>4</v>
      </c>
    </row>
    <row r="1262" spans="1:18" x14ac:dyDescent="0.25">
      <c r="A1262" s="24" t="s">
        <v>1802</v>
      </c>
      <c r="B1262" t="s">
        <v>351</v>
      </c>
      <c r="C1262">
        <v>3150403138</v>
      </c>
      <c r="D1262" s="21" t="str">
        <f>MID(درخواست[[#This Row],[کدمدرسه]],1,1)</f>
        <v>3</v>
      </c>
      <c r="E1262" t="s">
        <v>352</v>
      </c>
      <c r="F1262" t="s">
        <v>352</v>
      </c>
      <c r="G1262" t="s">
        <v>200</v>
      </c>
      <c r="H1262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62" t="s">
        <v>353</v>
      </c>
      <c r="J1262">
        <v>9191946298</v>
      </c>
      <c r="K1262">
        <v>2833794470</v>
      </c>
      <c r="L1262" s="24" t="s">
        <v>2197</v>
      </c>
      <c r="M1262" t="s">
        <v>117</v>
      </c>
      <c r="N1262" t="str">
        <f>VLOOKUP(درخواست[[#This Row],[کدکتاب]],کتاب[#All],4,FALSE)</f>
        <v>سایر</v>
      </c>
      <c r="O1262">
        <f>VLOOKUP(درخواست[[#This Row],[کدکتاب]],کتاب[#All],3,FALSE)</f>
        <v>1220000</v>
      </c>
      <c r="P1262">
        <f>IF(درخواست[[#This Row],[ناشر]]="هاجر",VLOOKUP(درخواست[[#This Row],[استان]],تخفیف[#All],3,FALSE),VLOOKUP(درخواست[[#This Row],[استان]],تخفیف[#All],4,FALSE))</f>
        <v>0.25</v>
      </c>
      <c r="Q1262">
        <f>درخواست[[#This Row],[پشت جلد]]*(1-درخواست[[#This Row],[تخفیف]])</f>
        <v>915000</v>
      </c>
      <c r="R1262">
        <v>8</v>
      </c>
    </row>
    <row r="1263" spans="1:18" x14ac:dyDescent="0.25">
      <c r="A1263" s="24" t="s">
        <v>1803</v>
      </c>
      <c r="B1263" t="s">
        <v>351</v>
      </c>
      <c r="C1263">
        <v>3150403138</v>
      </c>
      <c r="D1263" s="21" t="str">
        <f>MID(درخواست[[#This Row],[کدمدرسه]],1,1)</f>
        <v>3</v>
      </c>
      <c r="E1263" t="s">
        <v>352</v>
      </c>
      <c r="F1263" t="s">
        <v>352</v>
      </c>
      <c r="G1263" t="s">
        <v>200</v>
      </c>
      <c r="H1263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63" t="s">
        <v>353</v>
      </c>
      <c r="J1263">
        <v>9191946298</v>
      </c>
      <c r="K1263">
        <v>2833794470</v>
      </c>
      <c r="L1263" s="24" t="s">
        <v>2199</v>
      </c>
      <c r="M1263" t="s">
        <v>119</v>
      </c>
      <c r="N1263" t="str">
        <f>VLOOKUP(درخواست[[#This Row],[کدکتاب]],کتاب[#All],4,FALSE)</f>
        <v>سایر</v>
      </c>
      <c r="O1263">
        <f>VLOOKUP(درخواست[[#This Row],[کدکتاب]],کتاب[#All],3,FALSE)</f>
        <v>400000</v>
      </c>
      <c r="P1263">
        <f>IF(درخواست[[#This Row],[ناشر]]="هاجر",VLOOKUP(درخواست[[#This Row],[استان]],تخفیف[#All],3,FALSE),VLOOKUP(درخواست[[#This Row],[استان]],تخفیف[#All],4,FALSE))</f>
        <v>0.25</v>
      </c>
      <c r="Q1263">
        <f>درخواست[[#This Row],[پشت جلد]]*(1-درخواست[[#This Row],[تخفیف]])</f>
        <v>300000</v>
      </c>
      <c r="R1263">
        <v>18</v>
      </c>
    </row>
    <row r="1264" spans="1:18" x14ac:dyDescent="0.25">
      <c r="A1264" s="24" t="s">
        <v>1804</v>
      </c>
      <c r="B1264" t="s">
        <v>351</v>
      </c>
      <c r="C1264">
        <v>3150403138</v>
      </c>
      <c r="D1264" s="21" t="str">
        <f>MID(درخواست[[#This Row],[کدمدرسه]],1,1)</f>
        <v>3</v>
      </c>
      <c r="E1264" t="s">
        <v>352</v>
      </c>
      <c r="F1264" t="s">
        <v>352</v>
      </c>
      <c r="G1264" t="s">
        <v>200</v>
      </c>
      <c r="H1264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64" t="s">
        <v>353</v>
      </c>
      <c r="J1264">
        <v>9191946298</v>
      </c>
      <c r="K1264">
        <v>2833794470</v>
      </c>
      <c r="L1264" s="24" t="s">
        <v>2202</v>
      </c>
      <c r="M1264" t="s">
        <v>122</v>
      </c>
      <c r="N1264" t="str">
        <f>VLOOKUP(درخواست[[#This Row],[کدکتاب]],کتاب[#All],4,FALSE)</f>
        <v>سایر</v>
      </c>
      <c r="O1264">
        <f>VLOOKUP(درخواست[[#This Row],[کدکتاب]],کتاب[#All],3,FALSE)</f>
        <v>170000</v>
      </c>
      <c r="P1264">
        <f>IF(درخواست[[#This Row],[ناشر]]="هاجر",VLOOKUP(درخواست[[#This Row],[استان]],تخفیف[#All],3,FALSE),VLOOKUP(درخواست[[#This Row],[استان]],تخفیف[#All],4,FALSE))</f>
        <v>0.25</v>
      </c>
      <c r="Q1264">
        <f>درخواست[[#This Row],[پشت جلد]]*(1-درخواست[[#This Row],[تخفیف]])</f>
        <v>127500</v>
      </c>
      <c r="R1264">
        <v>2</v>
      </c>
    </row>
    <row r="1265" spans="1:18" x14ac:dyDescent="0.25">
      <c r="A1265" s="24" t="s">
        <v>1805</v>
      </c>
      <c r="B1265" t="s">
        <v>351</v>
      </c>
      <c r="C1265">
        <v>3150403138</v>
      </c>
      <c r="D1265" s="21" t="str">
        <f>MID(درخواست[[#This Row],[کدمدرسه]],1,1)</f>
        <v>3</v>
      </c>
      <c r="E1265" t="s">
        <v>352</v>
      </c>
      <c r="F1265" t="s">
        <v>352</v>
      </c>
      <c r="G1265" t="s">
        <v>200</v>
      </c>
      <c r="H1265" t="str">
        <f>درخواست[[#This Row],[استان]]&amp;"/"&amp;درخواست[[#This Row],[شهر]]&amp;"/"&amp;درخواست[[#This Row],[مدرسه]]</f>
        <v>قزوین/قزوین/مؤسسه آموزش عالی حوزوی کوثر</v>
      </c>
      <c r="I1265" t="s">
        <v>353</v>
      </c>
      <c r="J1265">
        <v>9191946298</v>
      </c>
      <c r="K1265">
        <v>2833794470</v>
      </c>
      <c r="L1265" s="24" t="s">
        <v>2204</v>
      </c>
      <c r="M1265" t="s">
        <v>124</v>
      </c>
      <c r="N1265" t="str">
        <f>VLOOKUP(درخواست[[#This Row],[کدکتاب]],کتاب[#All],4,FALSE)</f>
        <v>سایر</v>
      </c>
      <c r="O1265">
        <f>VLOOKUP(درخواست[[#This Row],[کدکتاب]],کتاب[#All],3,FALSE)</f>
        <v>490000</v>
      </c>
      <c r="P1265">
        <f>IF(درخواست[[#This Row],[ناشر]]="هاجر",VLOOKUP(درخواست[[#This Row],[استان]],تخفیف[#All],3,FALSE),VLOOKUP(درخواست[[#This Row],[استان]],تخفیف[#All],4,FALSE))</f>
        <v>0.25</v>
      </c>
      <c r="Q1265">
        <f>درخواست[[#This Row],[پشت جلد]]*(1-درخواست[[#This Row],[تخفیف]])</f>
        <v>367500</v>
      </c>
      <c r="R1265">
        <v>8</v>
      </c>
    </row>
    <row r="1266" spans="1:18" x14ac:dyDescent="0.25">
      <c r="A1266" s="24" t="s">
        <v>1806</v>
      </c>
      <c r="B1266" t="s">
        <v>354</v>
      </c>
      <c r="C1266">
        <v>3102002143</v>
      </c>
      <c r="D1266" s="21" t="str">
        <f>MID(درخواست[[#This Row],[کدمدرسه]],1,1)</f>
        <v>3</v>
      </c>
      <c r="E1266" t="s">
        <v>203</v>
      </c>
      <c r="F1266" t="s">
        <v>355</v>
      </c>
      <c r="G1266" t="s">
        <v>356</v>
      </c>
      <c r="H1266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66" t="s">
        <v>357</v>
      </c>
      <c r="J1266">
        <v>9169193169</v>
      </c>
      <c r="K1266">
        <v>6136222316</v>
      </c>
      <c r="L1266" s="24" t="s">
        <v>2104</v>
      </c>
      <c r="M1266" t="s">
        <v>21</v>
      </c>
      <c r="N1266" t="str">
        <f>VLOOKUP(درخواست[[#This Row],[کدکتاب]],کتاب[#All],4,FALSE)</f>
        <v>سایر</v>
      </c>
      <c r="O1266">
        <f>VLOOKUP(درخواست[[#This Row],[کدکتاب]],کتاب[#All],3,FALSE)</f>
        <v>900000</v>
      </c>
      <c r="P1266">
        <f>IF(درخواست[[#This Row],[ناشر]]="هاجر",VLOOKUP(درخواست[[#This Row],[استان]],تخفیف[#All],3,FALSE),VLOOKUP(درخواست[[#This Row],[استان]],تخفیف[#All],4,FALSE))</f>
        <v>0.3</v>
      </c>
      <c r="Q1266">
        <f>درخواست[[#This Row],[پشت جلد]]*(1-درخواست[[#This Row],[تخفیف]])</f>
        <v>630000</v>
      </c>
      <c r="R1266">
        <v>13</v>
      </c>
    </row>
    <row r="1267" spans="1:18" x14ac:dyDescent="0.25">
      <c r="A1267" s="24" t="s">
        <v>1807</v>
      </c>
      <c r="B1267" t="s">
        <v>354</v>
      </c>
      <c r="C1267">
        <v>3102002143</v>
      </c>
      <c r="D1267" s="21" t="str">
        <f>MID(درخواست[[#This Row],[کدمدرسه]],1,1)</f>
        <v>3</v>
      </c>
      <c r="E1267" t="s">
        <v>203</v>
      </c>
      <c r="F1267" t="s">
        <v>355</v>
      </c>
      <c r="G1267" t="s">
        <v>356</v>
      </c>
      <c r="H1267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67" t="s">
        <v>357</v>
      </c>
      <c r="J1267">
        <v>9169193169</v>
      </c>
      <c r="K1267">
        <v>6136222316</v>
      </c>
      <c r="L1267" s="24" t="s">
        <v>2134</v>
      </c>
      <c r="M1267" t="s">
        <v>53</v>
      </c>
      <c r="N1267" t="str">
        <f>VLOOKUP(درخواست[[#This Row],[کدکتاب]],کتاب[#All],4,FALSE)</f>
        <v>سایر</v>
      </c>
      <c r="O1267">
        <f>VLOOKUP(درخواست[[#This Row],[کدکتاب]],کتاب[#All],3,FALSE)</f>
        <v>233000</v>
      </c>
      <c r="P1267">
        <f>IF(درخواست[[#This Row],[ناشر]]="هاجر",VLOOKUP(درخواست[[#This Row],[استان]],تخفیف[#All],3,FALSE),VLOOKUP(درخواست[[#This Row],[استان]],تخفیف[#All],4,FALSE))</f>
        <v>0.3</v>
      </c>
      <c r="Q1267">
        <f>درخواست[[#This Row],[پشت جلد]]*(1-درخواست[[#This Row],[تخفیف]])</f>
        <v>163100</v>
      </c>
      <c r="R1267">
        <v>13</v>
      </c>
    </row>
    <row r="1268" spans="1:18" x14ac:dyDescent="0.25">
      <c r="A1268" s="24" t="s">
        <v>1808</v>
      </c>
      <c r="B1268" t="s">
        <v>354</v>
      </c>
      <c r="C1268">
        <v>3102002143</v>
      </c>
      <c r="D1268" s="21" t="str">
        <f>MID(درخواست[[#This Row],[کدمدرسه]],1,1)</f>
        <v>3</v>
      </c>
      <c r="E1268" t="s">
        <v>203</v>
      </c>
      <c r="F1268" t="s">
        <v>355</v>
      </c>
      <c r="G1268" t="s">
        <v>356</v>
      </c>
      <c r="H1268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68" t="s">
        <v>357</v>
      </c>
      <c r="J1268">
        <v>9169193169</v>
      </c>
      <c r="K1268">
        <v>6136222316</v>
      </c>
      <c r="L1268" s="24" t="s">
        <v>2135</v>
      </c>
      <c r="M1268" t="s">
        <v>54</v>
      </c>
      <c r="N1268" t="str">
        <f>VLOOKUP(درخواست[[#This Row],[کدکتاب]],کتاب[#All],4,FALSE)</f>
        <v>سایر</v>
      </c>
      <c r="O1268">
        <f>VLOOKUP(درخواست[[#This Row],[کدکتاب]],کتاب[#All],3,FALSE)</f>
        <v>600000</v>
      </c>
      <c r="P1268">
        <f>IF(درخواست[[#This Row],[ناشر]]="هاجر",VLOOKUP(درخواست[[#This Row],[استان]],تخفیف[#All],3,FALSE),VLOOKUP(درخواست[[#This Row],[استان]],تخفیف[#All],4,FALSE))</f>
        <v>0.3</v>
      </c>
      <c r="Q1268">
        <f>درخواست[[#This Row],[پشت جلد]]*(1-درخواست[[#This Row],[تخفیف]])</f>
        <v>420000</v>
      </c>
      <c r="R1268">
        <v>7</v>
      </c>
    </row>
    <row r="1269" spans="1:18" x14ac:dyDescent="0.25">
      <c r="A1269" s="24" t="s">
        <v>1809</v>
      </c>
      <c r="B1269" t="s">
        <v>354</v>
      </c>
      <c r="C1269">
        <v>3102002143</v>
      </c>
      <c r="D1269" s="21" t="str">
        <f>MID(درخواست[[#This Row],[کدمدرسه]],1,1)</f>
        <v>3</v>
      </c>
      <c r="E1269" t="s">
        <v>203</v>
      </c>
      <c r="F1269" t="s">
        <v>355</v>
      </c>
      <c r="G1269" t="s">
        <v>356</v>
      </c>
      <c r="H1269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69" t="s">
        <v>357</v>
      </c>
      <c r="J1269">
        <v>9169193169</v>
      </c>
      <c r="K1269">
        <v>6136222316</v>
      </c>
      <c r="L1269" s="24" t="s">
        <v>2149</v>
      </c>
      <c r="M1269" t="s">
        <v>70</v>
      </c>
      <c r="N1269" t="str">
        <f>VLOOKUP(درخواست[[#This Row],[کدکتاب]],کتاب[#All],4,FALSE)</f>
        <v>سایر</v>
      </c>
      <c r="O1269">
        <f>VLOOKUP(درخواست[[#This Row],[کدکتاب]],کتاب[#All],3,FALSE)</f>
        <v>340000</v>
      </c>
      <c r="P1269">
        <f>IF(درخواست[[#This Row],[ناشر]]="هاجر",VLOOKUP(درخواست[[#This Row],[استان]],تخفیف[#All],3,FALSE),VLOOKUP(درخواست[[#This Row],[استان]],تخفیف[#All],4,FALSE))</f>
        <v>0.3</v>
      </c>
      <c r="Q1269">
        <f>درخواست[[#This Row],[پشت جلد]]*(1-درخواست[[#This Row],[تخفیف]])</f>
        <v>237999.99999999997</v>
      </c>
      <c r="R1269">
        <v>13</v>
      </c>
    </row>
    <row r="1270" spans="1:18" x14ac:dyDescent="0.25">
      <c r="A1270" s="24" t="s">
        <v>1810</v>
      </c>
      <c r="B1270" t="s">
        <v>354</v>
      </c>
      <c r="C1270">
        <v>3102002143</v>
      </c>
      <c r="D1270" s="21" t="str">
        <f>MID(درخواست[[#This Row],[کدمدرسه]],1,1)</f>
        <v>3</v>
      </c>
      <c r="E1270" t="s">
        <v>203</v>
      </c>
      <c r="F1270" t="s">
        <v>355</v>
      </c>
      <c r="G1270" t="s">
        <v>356</v>
      </c>
      <c r="H1270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70" t="s">
        <v>357</v>
      </c>
      <c r="J1270">
        <v>9169193169</v>
      </c>
      <c r="K1270">
        <v>6136222316</v>
      </c>
      <c r="L1270" s="24" t="s">
        <v>2156</v>
      </c>
      <c r="M1270" t="s">
        <v>75</v>
      </c>
      <c r="N1270" t="str">
        <f>VLOOKUP(درخواست[[#This Row],[کدکتاب]],کتاب[#All],4,FALSE)</f>
        <v>هاجر</v>
      </c>
      <c r="O1270">
        <f>VLOOKUP(درخواست[[#This Row],[کدکتاب]],کتاب[#All],3,FALSE)</f>
        <v>500000</v>
      </c>
      <c r="P1270">
        <f>IF(درخواست[[#This Row],[ناشر]]="هاجر",VLOOKUP(درخواست[[#This Row],[استان]],تخفیف[#All],3,FALSE),VLOOKUP(درخواست[[#This Row],[استان]],تخفیف[#All],4,FALSE))</f>
        <v>0.5</v>
      </c>
      <c r="Q1270">
        <f>درخواست[[#This Row],[پشت جلد]]*(1-درخواست[[#This Row],[تخفیف]])</f>
        <v>250000</v>
      </c>
      <c r="R1270">
        <v>11</v>
      </c>
    </row>
    <row r="1271" spans="1:18" x14ac:dyDescent="0.25">
      <c r="A1271" s="24" t="s">
        <v>1811</v>
      </c>
      <c r="B1271" t="s">
        <v>354</v>
      </c>
      <c r="C1271">
        <v>3102002143</v>
      </c>
      <c r="D1271" s="21" t="str">
        <f>MID(درخواست[[#This Row],[کدمدرسه]],1,1)</f>
        <v>3</v>
      </c>
      <c r="E1271" t="s">
        <v>203</v>
      </c>
      <c r="F1271" t="s">
        <v>355</v>
      </c>
      <c r="G1271" t="s">
        <v>356</v>
      </c>
      <c r="H1271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71" t="s">
        <v>357</v>
      </c>
      <c r="J1271">
        <v>9169193169</v>
      </c>
      <c r="K1271">
        <v>6136222316</v>
      </c>
      <c r="L1271" s="24" t="s">
        <v>2159</v>
      </c>
      <c r="M1271" t="s">
        <v>78</v>
      </c>
      <c r="N1271" t="str">
        <f>VLOOKUP(درخواست[[#This Row],[کدکتاب]],کتاب[#All],4,FALSE)</f>
        <v>هاجر</v>
      </c>
      <c r="O1271">
        <f>VLOOKUP(درخواست[[#This Row],[کدکتاب]],کتاب[#All],3,FALSE)</f>
        <v>490000</v>
      </c>
      <c r="P1271">
        <f>IF(درخواست[[#This Row],[ناشر]]="هاجر",VLOOKUP(درخواست[[#This Row],[استان]],تخفیف[#All],3,FALSE),VLOOKUP(درخواست[[#This Row],[استان]],تخفیف[#All],4,FALSE))</f>
        <v>0.5</v>
      </c>
      <c r="Q1271">
        <f>درخواست[[#This Row],[پشت جلد]]*(1-درخواست[[#This Row],[تخفیف]])</f>
        <v>245000</v>
      </c>
      <c r="R1271">
        <v>2</v>
      </c>
    </row>
    <row r="1272" spans="1:18" x14ac:dyDescent="0.25">
      <c r="A1272" s="24" t="s">
        <v>1812</v>
      </c>
      <c r="B1272" t="s">
        <v>354</v>
      </c>
      <c r="C1272">
        <v>3102002143</v>
      </c>
      <c r="D1272" s="21" t="str">
        <f>MID(درخواست[[#This Row],[کدمدرسه]],1,1)</f>
        <v>3</v>
      </c>
      <c r="E1272" t="s">
        <v>203</v>
      </c>
      <c r="F1272" t="s">
        <v>355</v>
      </c>
      <c r="G1272" t="s">
        <v>356</v>
      </c>
      <c r="H1272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72" t="s">
        <v>357</v>
      </c>
      <c r="J1272">
        <v>9169193169</v>
      </c>
      <c r="K1272">
        <v>6136222316</v>
      </c>
      <c r="L1272" s="24" t="s">
        <v>2165</v>
      </c>
      <c r="M1272" t="s">
        <v>81</v>
      </c>
      <c r="N1272" t="str">
        <f>VLOOKUP(درخواست[[#This Row],[کدکتاب]],کتاب[#All],4,FALSE)</f>
        <v>سایر</v>
      </c>
      <c r="O1272">
        <f>VLOOKUP(درخواست[[#This Row],[کدکتاب]],کتاب[#All],3,FALSE)</f>
        <v>235000</v>
      </c>
      <c r="P1272">
        <f>IF(درخواست[[#This Row],[ناشر]]="هاجر",VLOOKUP(درخواست[[#This Row],[استان]],تخفیف[#All],3,FALSE),VLOOKUP(درخواست[[#This Row],[استان]],تخفیف[#All],4,FALSE))</f>
        <v>0.3</v>
      </c>
      <c r="Q1272">
        <f>درخواست[[#This Row],[پشت جلد]]*(1-درخواست[[#This Row],[تخفیف]])</f>
        <v>164500</v>
      </c>
      <c r="R1272">
        <v>14</v>
      </c>
    </row>
    <row r="1273" spans="1:18" x14ac:dyDescent="0.25">
      <c r="A1273" s="24" t="s">
        <v>1813</v>
      </c>
      <c r="B1273" t="s">
        <v>354</v>
      </c>
      <c r="C1273">
        <v>3102002143</v>
      </c>
      <c r="D1273" s="21" t="str">
        <f>MID(درخواست[[#This Row],[کدمدرسه]],1,1)</f>
        <v>3</v>
      </c>
      <c r="E1273" t="s">
        <v>203</v>
      </c>
      <c r="F1273" t="s">
        <v>355</v>
      </c>
      <c r="G1273" t="s">
        <v>356</v>
      </c>
      <c r="H1273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73" t="s">
        <v>357</v>
      </c>
      <c r="J1273">
        <v>9169193169</v>
      </c>
      <c r="K1273">
        <v>6136222316</v>
      </c>
      <c r="L1273" s="24" t="s">
        <v>2173</v>
      </c>
      <c r="M1273" t="s">
        <v>90</v>
      </c>
      <c r="N1273" t="str">
        <f>VLOOKUP(درخواست[[#This Row],[کدکتاب]],کتاب[#All],4,FALSE)</f>
        <v>سایر</v>
      </c>
      <c r="O1273">
        <f>VLOOKUP(درخواست[[#This Row],[کدکتاب]],کتاب[#All],3,FALSE)</f>
        <v>150000</v>
      </c>
      <c r="P1273">
        <f>IF(درخواست[[#This Row],[ناشر]]="هاجر",VLOOKUP(درخواست[[#This Row],[استان]],تخفیف[#All],3,FALSE),VLOOKUP(درخواست[[#This Row],[استان]],تخفیف[#All],4,FALSE))</f>
        <v>0.3</v>
      </c>
      <c r="Q1273">
        <f>درخواست[[#This Row],[پشت جلد]]*(1-درخواست[[#This Row],[تخفیف]])</f>
        <v>105000</v>
      </c>
      <c r="R1273">
        <v>10</v>
      </c>
    </row>
    <row r="1274" spans="1:18" x14ac:dyDescent="0.25">
      <c r="A1274" s="24" t="s">
        <v>1814</v>
      </c>
      <c r="B1274" t="s">
        <v>354</v>
      </c>
      <c r="C1274">
        <v>3102002143</v>
      </c>
      <c r="D1274" s="21" t="str">
        <f>MID(درخواست[[#This Row],[کدمدرسه]],1,1)</f>
        <v>3</v>
      </c>
      <c r="E1274" t="s">
        <v>203</v>
      </c>
      <c r="F1274" t="s">
        <v>355</v>
      </c>
      <c r="G1274" t="s">
        <v>356</v>
      </c>
      <c r="H1274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74" t="s">
        <v>357</v>
      </c>
      <c r="J1274">
        <v>9169193169</v>
      </c>
      <c r="K1274">
        <v>6136222316</v>
      </c>
      <c r="L1274" s="24" t="s">
        <v>2179</v>
      </c>
      <c r="M1274" t="s">
        <v>97</v>
      </c>
      <c r="N1274" t="str">
        <f>VLOOKUP(درخواست[[#This Row],[کدکتاب]],کتاب[#All],4,FALSE)</f>
        <v>هاجر</v>
      </c>
      <c r="O1274">
        <f>VLOOKUP(درخواست[[#This Row],[کدکتاب]],کتاب[#All],3,FALSE)</f>
        <v>420000</v>
      </c>
      <c r="P1274">
        <f>IF(درخواست[[#This Row],[ناشر]]="هاجر",VLOOKUP(درخواست[[#This Row],[استان]],تخفیف[#All],3,FALSE),VLOOKUP(درخواست[[#This Row],[استان]],تخفیف[#All],4,FALSE))</f>
        <v>0.5</v>
      </c>
      <c r="Q1274">
        <f>درخواست[[#This Row],[پشت جلد]]*(1-درخواست[[#This Row],[تخفیف]])</f>
        <v>210000</v>
      </c>
      <c r="R1274">
        <v>5</v>
      </c>
    </row>
    <row r="1275" spans="1:18" x14ac:dyDescent="0.25">
      <c r="A1275" s="24" t="s">
        <v>1815</v>
      </c>
      <c r="B1275" t="s">
        <v>354</v>
      </c>
      <c r="C1275">
        <v>3102002143</v>
      </c>
      <c r="D1275" s="21" t="str">
        <f>MID(درخواست[[#This Row],[کدمدرسه]],1,1)</f>
        <v>3</v>
      </c>
      <c r="E1275" t="s">
        <v>203</v>
      </c>
      <c r="F1275" t="s">
        <v>355</v>
      </c>
      <c r="G1275" t="s">
        <v>356</v>
      </c>
      <c r="H1275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75" t="s">
        <v>357</v>
      </c>
      <c r="J1275">
        <v>9169193169</v>
      </c>
      <c r="K1275">
        <v>6136222316</v>
      </c>
      <c r="L1275" s="24" t="s">
        <v>2186</v>
      </c>
      <c r="M1275" t="s">
        <v>104</v>
      </c>
      <c r="N1275" t="str">
        <f>VLOOKUP(درخواست[[#This Row],[کدکتاب]],کتاب[#All],4,FALSE)</f>
        <v>سایر</v>
      </c>
      <c r="O1275">
        <f>VLOOKUP(درخواست[[#This Row],[کدکتاب]],کتاب[#All],3,FALSE)</f>
        <v>500000</v>
      </c>
      <c r="P1275">
        <f>IF(درخواست[[#This Row],[ناشر]]="هاجر",VLOOKUP(درخواست[[#This Row],[استان]],تخفیف[#All],3,FALSE),VLOOKUP(درخواست[[#This Row],[استان]],تخفیف[#All],4,FALSE))</f>
        <v>0.3</v>
      </c>
      <c r="Q1275">
        <f>درخواست[[#This Row],[پشت جلد]]*(1-درخواست[[#This Row],[تخفیف]])</f>
        <v>350000</v>
      </c>
      <c r="R1275">
        <v>9</v>
      </c>
    </row>
    <row r="1276" spans="1:18" x14ac:dyDescent="0.25">
      <c r="A1276" s="24" t="s">
        <v>1816</v>
      </c>
      <c r="B1276" t="s">
        <v>354</v>
      </c>
      <c r="C1276">
        <v>3102002143</v>
      </c>
      <c r="D1276" s="21" t="str">
        <f>MID(درخواست[[#This Row],[کدمدرسه]],1,1)</f>
        <v>3</v>
      </c>
      <c r="E1276" t="s">
        <v>203</v>
      </c>
      <c r="F1276" t="s">
        <v>355</v>
      </c>
      <c r="G1276" t="s">
        <v>356</v>
      </c>
      <c r="H1276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76" t="s">
        <v>357</v>
      </c>
      <c r="J1276">
        <v>9169193169</v>
      </c>
      <c r="K1276">
        <v>6136222316</v>
      </c>
      <c r="L1276" s="24" t="s">
        <v>2193</v>
      </c>
      <c r="M1276" t="s">
        <v>111</v>
      </c>
      <c r="N1276" t="str">
        <f>VLOOKUP(درخواست[[#This Row],[کدکتاب]],کتاب[#All],4,FALSE)</f>
        <v>سایر</v>
      </c>
      <c r="O1276">
        <f>VLOOKUP(درخواست[[#This Row],[کدکتاب]],کتاب[#All],3,FALSE)</f>
        <v>880000</v>
      </c>
      <c r="P1276">
        <f>IF(درخواست[[#This Row],[ناشر]]="هاجر",VLOOKUP(درخواست[[#This Row],[استان]],تخفیف[#All],3,FALSE),VLOOKUP(درخواست[[#This Row],[استان]],تخفیف[#All],4,FALSE))</f>
        <v>0.3</v>
      </c>
      <c r="Q1276">
        <f>درخواست[[#This Row],[پشت جلد]]*(1-درخواست[[#This Row],[تخفیف]])</f>
        <v>616000</v>
      </c>
      <c r="R1276">
        <v>3</v>
      </c>
    </row>
    <row r="1277" spans="1:18" x14ac:dyDescent="0.25">
      <c r="A1277" s="24" t="s">
        <v>1817</v>
      </c>
      <c r="B1277" t="s">
        <v>354</v>
      </c>
      <c r="C1277">
        <v>3102002143</v>
      </c>
      <c r="D1277" s="21" t="str">
        <f>MID(درخواست[[#This Row],[کدمدرسه]],1,1)</f>
        <v>3</v>
      </c>
      <c r="E1277" t="s">
        <v>203</v>
      </c>
      <c r="F1277" t="s">
        <v>355</v>
      </c>
      <c r="G1277" t="s">
        <v>356</v>
      </c>
      <c r="H1277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77" t="s">
        <v>357</v>
      </c>
      <c r="J1277">
        <v>9169193169</v>
      </c>
      <c r="K1277">
        <v>6136222316</v>
      </c>
      <c r="L1277" s="24" t="s">
        <v>2196</v>
      </c>
      <c r="M1277" t="s">
        <v>116</v>
      </c>
      <c r="N1277" t="str">
        <f>VLOOKUP(درخواست[[#This Row],[کدکتاب]],کتاب[#All],4,FALSE)</f>
        <v>سایر</v>
      </c>
      <c r="O1277">
        <f>VLOOKUP(درخواست[[#This Row],[کدکتاب]],کتاب[#All],3,FALSE)</f>
        <v>290000</v>
      </c>
      <c r="P1277">
        <f>IF(درخواست[[#This Row],[ناشر]]="هاجر",VLOOKUP(درخواست[[#This Row],[استان]],تخفیف[#All],3,FALSE),VLOOKUP(درخواست[[#This Row],[استان]],تخفیف[#All],4,FALSE))</f>
        <v>0.3</v>
      </c>
      <c r="Q1277">
        <f>درخواست[[#This Row],[پشت جلد]]*(1-درخواست[[#This Row],[تخفیف]])</f>
        <v>203000</v>
      </c>
      <c r="R1277">
        <v>14</v>
      </c>
    </row>
    <row r="1278" spans="1:18" x14ac:dyDescent="0.25">
      <c r="A1278" s="24" t="s">
        <v>1818</v>
      </c>
      <c r="B1278" t="s">
        <v>354</v>
      </c>
      <c r="C1278">
        <v>3102002143</v>
      </c>
      <c r="D1278" s="21" t="str">
        <f>MID(درخواست[[#This Row],[کدمدرسه]],1,1)</f>
        <v>3</v>
      </c>
      <c r="E1278" t="s">
        <v>203</v>
      </c>
      <c r="F1278" t="s">
        <v>355</v>
      </c>
      <c r="G1278" t="s">
        <v>356</v>
      </c>
      <c r="H1278" t="str">
        <f>درخواست[[#This Row],[استان]]&amp;"/"&amp;درخواست[[#This Row],[شهر]]&amp;"/"&amp;درخواست[[#This Row],[مدرسه]]</f>
        <v>خوزستان/شوشتر/مرکز تخصصی فقه و اصول امام هادی(علیه‌السلام)</v>
      </c>
      <c r="I1278" t="s">
        <v>357</v>
      </c>
      <c r="J1278">
        <v>9169193169</v>
      </c>
      <c r="K1278">
        <v>6136222316</v>
      </c>
      <c r="L1278" s="24" t="s">
        <v>2202</v>
      </c>
      <c r="M1278" t="s">
        <v>122</v>
      </c>
      <c r="N1278" t="str">
        <f>VLOOKUP(درخواست[[#This Row],[کدکتاب]],کتاب[#All],4,FALSE)</f>
        <v>سایر</v>
      </c>
      <c r="O1278">
        <f>VLOOKUP(درخواست[[#This Row],[کدکتاب]],کتاب[#All],3,FALSE)</f>
        <v>170000</v>
      </c>
      <c r="P1278">
        <f>IF(درخواست[[#This Row],[ناشر]]="هاجر",VLOOKUP(درخواست[[#This Row],[استان]],تخفیف[#All],3,FALSE),VLOOKUP(درخواست[[#This Row],[استان]],تخفیف[#All],4,FALSE))</f>
        <v>0.3</v>
      </c>
      <c r="Q1278">
        <f>درخواست[[#This Row],[پشت جلد]]*(1-درخواست[[#This Row],[تخفیف]])</f>
        <v>118999.99999999999</v>
      </c>
      <c r="R1278">
        <v>4</v>
      </c>
    </row>
    <row r="1279" spans="1:18" x14ac:dyDescent="0.25">
      <c r="A1279" s="24" t="s">
        <v>1819</v>
      </c>
      <c r="B1279" t="s">
        <v>358</v>
      </c>
      <c r="C1279">
        <v>3230602140</v>
      </c>
      <c r="D1279" s="21" t="str">
        <f>MID(درخواست[[#This Row],[کدمدرسه]],1,1)</f>
        <v>3</v>
      </c>
      <c r="E1279" t="s">
        <v>177</v>
      </c>
      <c r="F1279" t="s">
        <v>359</v>
      </c>
      <c r="G1279" t="s">
        <v>360</v>
      </c>
      <c r="H1279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79" t="s">
        <v>361</v>
      </c>
      <c r="J1279">
        <v>9371903777</v>
      </c>
      <c r="K1279">
        <v>6643233416</v>
      </c>
      <c r="L1279" s="24" t="s">
        <v>2103</v>
      </c>
      <c r="M1279" t="s">
        <v>20</v>
      </c>
      <c r="N1279" t="str">
        <f>VLOOKUP(درخواست[[#This Row],[کدکتاب]],کتاب[#All],4,FALSE)</f>
        <v>سایر</v>
      </c>
      <c r="O1279">
        <f>VLOOKUP(درخواست[[#This Row],[کدکتاب]],کتاب[#All],3,FALSE)</f>
        <v>550000</v>
      </c>
      <c r="P1279">
        <f>IF(درخواست[[#This Row],[ناشر]]="هاجر",VLOOKUP(درخواست[[#This Row],[استان]],تخفیف[#All],3,FALSE),VLOOKUP(درخواست[[#This Row],[استان]],تخفیف[#All],4,FALSE))</f>
        <v>0.35</v>
      </c>
      <c r="Q1279">
        <f>درخواست[[#This Row],[پشت جلد]]*(1-درخواست[[#This Row],[تخفیف]])</f>
        <v>357500</v>
      </c>
      <c r="R1279">
        <v>9</v>
      </c>
    </row>
    <row r="1280" spans="1:18" x14ac:dyDescent="0.25">
      <c r="A1280" s="24" t="s">
        <v>1820</v>
      </c>
      <c r="B1280" t="s">
        <v>358</v>
      </c>
      <c r="C1280">
        <v>3230602140</v>
      </c>
      <c r="D1280" s="21" t="str">
        <f>MID(درخواست[[#This Row],[کدمدرسه]],1,1)</f>
        <v>3</v>
      </c>
      <c r="E1280" t="s">
        <v>177</v>
      </c>
      <c r="F1280" t="s">
        <v>359</v>
      </c>
      <c r="G1280" t="s">
        <v>360</v>
      </c>
      <c r="H1280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80" t="s">
        <v>361</v>
      </c>
      <c r="J1280">
        <v>9371903777</v>
      </c>
      <c r="K1280">
        <v>6643233416</v>
      </c>
      <c r="L1280" s="24" t="s">
        <v>2105</v>
      </c>
      <c r="M1280" t="s">
        <v>22</v>
      </c>
      <c r="N1280" t="str">
        <f>VLOOKUP(درخواست[[#This Row],[کدکتاب]],کتاب[#All],4,FALSE)</f>
        <v>سایر</v>
      </c>
      <c r="O1280">
        <f>VLOOKUP(درخواست[[#This Row],[کدکتاب]],کتاب[#All],3,FALSE)</f>
        <v>400000</v>
      </c>
      <c r="P1280">
        <f>IF(درخواست[[#This Row],[ناشر]]="هاجر",VLOOKUP(درخواست[[#This Row],[استان]],تخفیف[#All],3,FALSE),VLOOKUP(درخواست[[#This Row],[استان]],تخفیف[#All],4,FALSE))</f>
        <v>0.35</v>
      </c>
      <c r="Q1280">
        <f>درخواست[[#This Row],[پشت جلد]]*(1-درخواست[[#This Row],[تخفیف]])</f>
        <v>260000</v>
      </c>
      <c r="R1280">
        <v>9</v>
      </c>
    </row>
    <row r="1281" spans="1:18" x14ac:dyDescent="0.25">
      <c r="A1281" s="24" t="s">
        <v>1821</v>
      </c>
      <c r="B1281" t="s">
        <v>358</v>
      </c>
      <c r="C1281">
        <v>3230602140</v>
      </c>
      <c r="D1281" s="21" t="str">
        <f>MID(درخواست[[#This Row],[کدمدرسه]],1,1)</f>
        <v>3</v>
      </c>
      <c r="E1281" t="s">
        <v>177</v>
      </c>
      <c r="F1281" t="s">
        <v>359</v>
      </c>
      <c r="G1281" t="s">
        <v>360</v>
      </c>
      <c r="H1281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81" t="s">
        <v>361</v>
      </c>
      <c r="J1281">
        <v>9371903777</v>
      </c>
      <c r="K1281">
        <v>6643233416</v>
      </c>
      <c r="L1281" s="24" t="s">
        <v>2108</v>
      </c>
      <c r="M1281" t="s">
        <v>25</v>
      </c>
      <c r="N1281" t="str">
        <f>VLOOKUP(درخواست[[#This Row],[کدکتاب]],کتاب[#All],4,FALSE)</f>
        <v>سایر</v>
      </c>
      <c r="O1281">
        <f>VLOOKUP(درخواست[[#This Row],[کدکتاب]],کتاب[#All],3,FALSE)</f>
        <v>1400000</v>
      </c>
      <c r="P1281">
        <f>IF(درخواست[[#This Row],[ناشر]]="هاجر",VLOOKUP(درخواست[[#This Row],[استان]],تخفیف[#All],3,FALSE),VLOOKUP(درخواست[[#This Row],[استان]],تخفیف[#All],4,FALSE))</f>
        <v>0.35</v>
      </c>
      <c r="Q1281">
        <f>درخواست[[#This Row],[پشت جلد]]*(1-درخواست[[#This Row],[تخفیف]])</f>
        <v>910000</v>
      </c>
      <c r="R1281">
        <v>12</v>
      </c>
    </row>
    <row r="1282" spans="1:18" x14ac:dyDescent="0.25">
      <c r="A1282" s="24" t="s">
        <v>1822</v>
      </c>
      <c r="B1282" t="s">
        <v>358</v>
      </c>
      <c r="C1282">
        <v>3230602140</v>
      </c>
      <c r="D1282" s="21" t="str">
        <f>MID(درخواست[[#This Row],[کدمدرسه]],1,1)</f>
        <v>3</v>
      </c>
      <c r="E1282" t="s">
        <v>177</v>
      </c>
      <c r="F1282" t="s">
        <v>359</v>
      </c>
      <c r="G1282" t="s">
        <v>360</v>
      </c>
      <c r="H1282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82" t="s">
        <v>361</v>
      </c>
      <c r="J1282">
        <v>9371903777</v>
      </c>
      <c r="K1282">
        <v>6643233416</v>
      </c>
      <c r="L1282" s="24" t="s">
        <v>2132</v>
      </c>
      <c r="M1282" t="s">
        <v>46</v>
      </c>
      <c r="N1282" t="str">
        <f>VLOOKUP(درخواست[[#This Row],[کدکتاب]],کتاب[#All],4,FALSE)</f>
        <v>سایر</v>
      </c>
      <c r="O1282">
        <f>VLOOKUP(درخواست[[#This Row],[کدکتاب]],کتاب[#All],3,FALSE)</f>
        <v>400000</v>
      </c>
      <c r="P1282">
        <f>IF(درخواست[[#This Row],[ناشر]]="هاجر",VLOOKUP(درخواست[[#This Row],[استان]],تخفیف[#All],3,FALSE),VLOOKUP(درخواست[[#This Row],[استان]],تخفیف[#All],4,FALSE))</f>
        <v>0.35</v>
      </c>
      <c r="Q1282">
        <f>درخواست[[#This Row],[پشت جلد]]*(1-درخواست[[#This Row],[تخفیف]])</f>
        <v>260000</v>
      </c>
      <c r="R1282">
        <v>12</v>
      </c>
    </row>
    <row r="1283" spans="1:18" x14ac:dyDescent="0.25">
      <c r="A1283" s="24" t="s">
        <v>1823</v>
      </c>
      <c r="B1283" t="s">
        <v>358</v>
      </c>
      <c r="C1283">
        <v>3230602140</v>
      </c>
      <c r="D1283" s="21" t="str">
        <f>MID(درخواست[[#This Row],[کدمدرسه]],1,1)</f>
        <v>3</v>
      </c>
      <c r="E1283" t="s">
        <v>177</v>
      </c>
      <c r="F1283" t="s">
        <v>359</v>
      </c>
      <c r="G1283" t="s">
        <v>360</v>
      </c>
      <c r="H1283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83" t="s">
        <v>361</v>
      </c>
      <c r="J1283">
        <v>9371903777</v>
      </c>
      <c r="K1283">
        <v>6643233416</v>
      </c>
      <c r="L1283" s="24" t="s">
        <v>2145</v>
      </c>
      <c r="M1283" t="s">
        <v>64</v>
      </c>
      <c r="N1283" t="str">
        <f>VLOOKUP(درخواست[[#This Row],[کدکتاب]],کتاب[#All],4,FALSE)</f>
        <v>سایر</v>
      </c>
      <c r="O1283">
        <f>VLOOKUP(درخواست[[#This Row],[کدکتاب]],کتاب[#All],3,FALSE)</f>
        <v>620000</v>
      </c>
      <c r="P1283">
        <f>IF(درخواست[[#This Row],[ناشر]]="هاجر",VLOOKUP(درخواست[[#This Row],[استان]],تخفیف[#All],3,FALSE),VLOOKUP(درخواست[[#This Row],[استان]],تخفیف[#All],4,FALSE))</f>
        <v>0.35</v>
      </c>
      <c r="Q1283">
        <f>درخواست[[#This Row],[پشت جلد]]*(1-درخواست[[#This Row],[تخفیف]])</f>
        <v>403000</v>
      </c>
      <c r="R1283">
        <v>8</v>
      </c>
    </row>
    <row r="1284" spans="1:18" x14ac:dyDescent="0.25">
      <c r="A1284" s="24" t="s">
        <v>1824</v>
      </c>
      <c r="B1284" t="s">
        <v>358</v>
      </c>
      <c r="C1284">
        <v>3230602140</v>
      </c>
      <c r="D1284" s="21" t="str">
        <f>MID(درخواست[[#This Row],[کدمدرسه]],1,1)</f>
        <v>3</v>
      </c>
      <c r="E1284" t="s">
        <v>177</v>
      </c>
      <c r="F1284" t="s">
        <v>359</v>
      </c>
      <c r="G1284" t="s">
        <v>360</v>
      </c>
      <c r="H1284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84" t="s">
        <v>361</v>
      </c>
      <c r="J1284">
        <v>9371903777</v>
      </c>
      <c r="K1284">
        <v>6643233416</v>
      </c>
      <c r="L1284" s="24" t="s">
        <v>2153</v>
      </c>
      <c r="M1284" t="s">
        <v>69</v>
      </c>
      <c r="N1284" t="str">
        <f>VLOOKUP(درخواست[[#This Row],[کدکتاب]],کتاب[#All],4,FALSE)</f>
        <v>سایر</v>
      </c>
      <c r="O1284">
        <f>VLOOKUP(درخواست[[#This Row],[کدکتاب]],کتاب[#All],3,FALSE)</f>
        <v>390000</v>
      </c>
      <c r="P1284">
        <f>IF(درخواست[[#This Row],[ناشر]]="هاجر",VLOOKUP(درخواست[[#This Row],[استان]],تخفیف[#All],3,FALSE),VLOOKUP(درخواست[[#This Row],[استان]],تخفیف[#All],4,FALSE))</f>
        <v>0.35</v>
      </c>
      <c r="Q1284">
        <f>درخواست[[#This Row],[پشت جلد]]*(1-درخواست[[#This Row],[تخفیف]])</f>
        <v>253500</v>
      </c>
      <c r="R1284">
        <v>12</v>
      </c>
    </row>
    <row r="1285" spans="1:18" x14ac:dyDescent="0.25">
      <c r="A1285" s="24" t="s">
        <v>1825</v>
      </c>
      <c r="B1285" t="s">
        <v>358</v>
      </c>
      <c r="C1285">
        <v>3230602140</v>
      </c>
      <c r="D1285" s="21" t="str">
        <f>MID(درخواست[[#This Row],[کدمدرسه]],1,1)</f>
        <v>3</v>
      </c>
      <c r="E1285" t="s">
        <v>177</v>
      </c>
      <c r="F1285" t="s">
        <v>359</v>
      </c>
      <c r="G1285" t="s">
        <v>360</v>
      </c>
      <c r="H1285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85" t="s">
        <v>361</v>
      </c>
      <c r="J1285">
        <v>9371903777</v>
      </c>
      <c r="K1285">
        <v>6643233416</v>
      </c>
      <c r="L1285" s="24" t="s">
        <v>2156</v>
      </c>
      <c r="M1285" t="s">
        <v>75</v>
      </c>
      <c r="N1285" t="str">
        <f>VLOOKUP(درخواست[[#This Row],[کدکتاب]],کتاب[#All],4,FALSE)</f>
        <v>هاجر</v>
      </c>
      <c r="O1285">
        <f>VLOOKUP(درخواست[[#This Row],[کدکتاب]],کتاب[#All],3,FALSE)</f>
        <v>500000</v>
      </c>
      <c r="P1285">
        <f>IF(درخواست[[#This Row],[ناشر]]="هاجر",VLOOKUP(درخواست[[#This Row],[استان]],تخفیف[#All],3,FALSE),VLOOKUP(درخواست[[#This Row],[استان]],تخفیف[#All],4,FALSE))</f>
        <v>0.65</v>
      </c>
      <c r="Q1285">
        <f>درخواست[[#This Row],[پشت جلد]]*(1-درخواست[[#This Row],[تخفیف]])</f>
        <v>175000</v>
      </c>
      <c r="R1285">
        <v>8</v>
      </c>
    </row>
    <row r="1286" spans="1:18" x14ac:dyDescent="0.25">
      <c r="A1286" s="24" t="s">
        <v>1826</v>
      </c>
      <c r="B1286" t="s">
        <v>358</v>
      </c>
      <c r="C1286">
        <v>3230602140</v>
      </c>
      <c r="D1286" s="21" t="str">
        <f>MID(درخواست[[#This Row],[کدمدرسه]],1,1)</f>
        <v>3</v>
      </c>
      <c r="E1286" t="s">
        <v>177</v>
      </c>
      <c r="F1286" t="s">
        <v>359</v>
      </c>
      <c r="G1286" t="s">
        <v>360</v>
      </c>
      <c r="H1286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86" t="s">
        <v>361</v>
      </c>
      <c r="J1286">
        <v>9371903777</v>
      </c>
      <c r="K1286">
        <v>6643233416</v>
      </c>
      <c r="L1286" s="24" t="s">
        <v>2155</v>
      </c>
      <c r="M1286" t="s">
        <v>76</v>
      </c>
      <c r="N1286" t="str">
        <f>VLOOKUP(درخواست[[#This Row],[کدکتاب]],کتاب[#All],4,FALSE)</f>
        <v>هاجر</v>
      </c>
      <c r="O1286">
        <f>VLOOKUP(درخواست[[#This Row],[کدکتاب]],کتاب[#All],3,FALSE)</f>
        <v>360000</v>
      </c>
      <c r="P1286">
        <f>IF(درخواست[[#This Row],[ناشر]]="هاجر",VLOOKUP(درخواست[[#This Row],[استان]],تخفیف[#All],3,FALSE),VLOOKUP(درخواست[[#This Row],[استان]],تخفیف[#All],4,FALSE))</f>
        <v>0.65</v>
      </c>
      <c r="Q1286">
        <f>درخواست[[#This Row],[پشت جلد]]*(1-درخواست[[#This Row],[تخفیف]])</f>
        <v>125999.99999999999</v>
      </c>
      <c r="R1286">
        <v>8</v>
      </c>
    </row>
    <row r="1287" spans="1:18" x14ac:dyDescent="0.25">
      <c r="A1287" s="24" t="s">
        <v>1827</v>
      </c>
      <c r="B1287" t="s">
        <v>358</v>
      </c>
      <c r="C1287">
        <v>3230602140</v>
      </c>
      <c r="D1287" s="21" t="str">
        <f>MID(درخواست[[#This Row],[کدمدرسه]],1,1)</f>
        <v>3</v>
      </c>
      <c r="E1287" t="s">
        <v>177</v>
      </c>
      <c r="F1287" t="s">
        <v>359</v>
      </c>
      <c r="G1287" t="s">
        <v>360</v>
      </c>
      <c r="H1287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87" t="s">
        <v>361</v>
      </c>
      <c r="J1287">
        <v>9371903777</v>
      </c>
      <c r="K1287">
        <v>6643233416</v>
      </c>
      <c r="L1287" s="24" t="s">
        <v>2160</v>
      </c>
      <c r="M1287" t="s">
        <v>77</v>
      </c>
      <c r="N1287" t="str">
        <f>VLOOKUP(درخواست[[#This Row],[کدکتاب]],کتاب[#All],4,FALSE)</f>
        <v>سایر</v>
      </c>
      <c r="O1287">
        <f>VLOOKUP(درخواست[[#This Row],[کدکتاب]],کتاب[#All],3,FALSE)</f>
        <v>566000</v>
      </c>
      <c r="P1287">
        <f>IF(درخواست[[#This Row],[ناشر]]="هاجر",VLOOKUP(درخواست[[#This Row],[استان]],تخفیف[#All],3,FALSE),VLOOKUP(درخواست[[#This Row],[استان]],تخفیف[#All],4,FALSE))</f>
        <v>0.35</v>
      </c>
      <c r="Q1287">
        <f>درخواست[[#This Row],[پشت جلد]]*(1-درخواست[[#This Row],[تخفیف]])</f>
        <v>367900</v>
      </c>
      <c r="R1287">
        <v>12</v>
      </c>
    </row>
    <row r="1288" spans="1:18" x14ac:dyDescent="0.25">
      <c r="A1288" s="24" t="s">
        <v>1828</v>
      </c>
      <c r="B1288" t="s">
        <v>358</v>
      </c>
      <c r="C1288">
        <v>3230602140</v>
      </c>
      <c r="D1288" s="21" t="str">
        <f>MID(درخواست[[#This Row],[کدمدرسه]],1,1)</f>
        <v>3</v>
      </c>
      <c r="E1288" t="s">
        <v>177</v>
      </c>
      <c r="F1288" t="s">
        <v>359</v>
      </c>
      <c r="G1288" t="s">
        <v>360</v>
      </c>
      <c r="H1288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88" t="s">
        <v>361</v>
      </c>
      <c r="J1288">
        <v>9371903777</v>
      </c>
      <c r="K1288">
        <v>6643233416</v>
      </c>
      <c r="L1288" s="24" t="s">
        <v>2159</v>
      </c>
      <c r="M1288" t="s">
        <v>78</v>
      </c>
      <c r="N1288" t="str">
        <f>VLOOKUP(درخواست[[#This Row],[کدکتاب]],کتاب[#All],4,FALSE)</f>
        <v>هاجر</v>
      </c>
      <c r="O1288">
        <f>VLOOKUP(درخواست[[#This Row],[کدکتاب]],کتاب[#All],3,FALSE)</f>
        <v>490000</v>
      </c>
      <c r="P1288">
        <f>IF(درخواست[[#This Row],[ناشر]]="هاجر",VLOOKUP(درخواست[[#This Row],[استان]],تخفیف[#All],3,FALSE),VLOOKUP(درخواست[[#This Row],[استان]],تخفیف[#All],4,FALSE))</f>
        <v>0.65</v>
      </c>
      <c r="Q1288">
        <f>درخواست[[#This Row],[پشت جلد]]*(1-درخواست[[#This Row],[تخفیف]])</f>
        <v>171500</v>
      </c>
      <c r="R1288">
        <v>9</v>
      </c>
    </row>
    <row r="1289" spans="1:18" x14ac:dyDescent="0.25">
      <c r="A1289" s="24" t="s">
        <v>1829</v>
      </c>
      <c r="B1289" t="s">
        <v>358</v>
      </c>
      <c r="C1289">
        <v>3230602140</v>
      </c>
      <c r="D1289" s="21" t="str">
        <f>MID(درخواست[[#This Row],[کدمدرسه]],1,1)</f>
        <v>3</v>
      </c>
      <c r="E1289" t="s">
        <v>177</v>
      </c>
      <c r="F1289" t="s">
        <v>359</v>
      </c>
      <c r="G1289" t="s">
        <v>360</v>
      </c>
      <c r="H1289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89" t="s">
        <v>361</v>
      </c>
      <c r="J1289">
        <v>9371903777</v>
      </c>
      <c r="K1289">
        <v>6643233416</v>
      </c>
      <c r="L1289" s="24" t="s">
        <v>2182</v>
      </c>
      <c r="M1289" t="s">
        <v>100</v>
      </c>
      <c r="N1289" t="str">
        <f>VLOOKUP(درخواست[[#This Row],[کدکتاب]],کتاب[#All],4,FALSE)</f>
        <v>سایر</v>
      </c>
      <c r="O1289">
        <f>VLOOKUP(درخواست[[#This Row],[کدکتاب]],کتاب[#All],3,FALSE)</f>
        <v>450000</v>
      </c>
      <c r="P1289">
        <f>IF(درخواست[[#This Row],[ناشر]]="هاجر",VLOOKUP(درخواست[[#This Row],[استان]],تخفیف[#All],3,FALSE),VLOOKUP(درخواست[[#This Row],[استان]],تخفیف[#All],4,FALSE))</f>
        <v>0.35</v>
      </c>
      <c r="Q1289">
        <f>درخواست[[#This Row],[پشت جلد]]*(1-درخواست[[#This Row],[تخفیف]])</f>
        <v>292500</v>
      </c>
      <c r="R1289">
        <v>12</v>
      </c>
    </row>
    <row r="1290" spans="1:18" x14ac:dyDescent="0.25">
      <c r="A1290" s="24" t="s">
        <v>1830</v>
      </c>
      <c r="B1290" t="s">
        <v>358</v>
      </c>
      <c r="C1290">
        <v>3230602140</v>
      </c>
      <c r="D1290" s="21" t="str">
        <f>MID(درخواست[[#This Row],[کدمدرسه]],1,1)</f>
        <v>3</v>
      </c>
      <c r="E1290" t="s">
        <v>177</v>
      </c>
      <c r="F1290" t="s">
        <v>359</v>
      </c>
      <c r="G1290" t="s">
        <v>360</v>
      </c>
      <c r="H1290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90" t="s">
        <v>361</v>
      </c>
      <c r="J1290">
        <v>9371903777</v>
      </c>
      <c r="K1290">
        <v>6643233416</v>
      </c>
      <c r="L1290" s="24" t="s">
        <v>2192</v>
      </c>
      <c r="M1290" t="s">
        <v>110</v>
      </c>
      <c r="N1290" t="str">
        <f>VLOOKUP(درخواست[[#This Row],[کدکتاب]],کتاب[#All],4,FALSE)</f>
        <v>سایر</v>
      </c>
      <c r="O1290">
        <f>VLOOKUP(درخواست[[#This Row],[کدکتاب]],کتاب[#All],3,FALSE)</f>
        <v>58000</v>
      </c>
      <c r="P1290">
        <f>IF(درخواست[[#This Row],[ناشر]]="هاجر",VLOOKUP(درخواست[[#This Row],[استان]],تخفیف[#All],3,FALSE),VLOOKUP(درخواست[[#This Row],[استان]],تخفیف[#All],4,FALSE))</f>
        <v>0.35</v>
      </c>
      <c r="Q1290">
        <f>درخواست[[#This Row],[پشت جلد]]*(1-درخواست[[#This Row],[تخفیف]])</f>
        <v>37700</v>
      </c>
      <c r="R1290">
        <v>12</v>
      </c>
    </row>
    <row r="1291" spans="1:18" x14ac:dyDescent="0.25">
      <c r="A1291" s="24" t="s">
        <v>1831</v>
      </c>
      <c r="B1291" t="s">
        <v>358</v>
      </c>
      <c r="C1291">
        <v>3230602140</v>
      </c>
      <c r="D1291" s="21" t="str">
        <f>MID(درخواست[[#This Row],[کدمدرسه]],1,1)</f>
        <v>3</v>
      </c>
      <c r="E1291" t="s">
        <v>177</v>
      </c>
      <c r="F1291" t="s">
        <v>359</v>
      </c>
      <c r="G1291" t="s">
        <v>360</v>
      </c>
      <c r="H1291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91" t="s">
        <v>361</v>
      </c>
      <c r="J1291">
        <v>9371903777</v>
      </c>
      <c r="K1291">
        <v>6643233416</v>
      </c>
      <c r="L1291" s="24" t="s">
        <v>2110</v>
      </c>
      <c r="M1291" t="s">
        <v>112</v>
      </c>
      <c r="N1291" t="str">
        <f>VLOOKUP(درخواست[[#This Row],[کدکتاب]],کتاب[#All],4,FALSE)</f>
        <v>سایر</v>
      </c>
      <c r="O1291">
        <f>VLOOKUP(درخواست[[#This Row],[کدکتاب]],کتاب[#All],3,FALSE)</f>
        <v>600000</v>
      </c>
      <c r="P1291">
        <f>IF(درخواست[[#This Row],[ناشر]]="هاجر",VLOOKUP(درخواست[[#This Row],[استان]],تخفیف[#All],3,FALSE),VLOOKUP(درخواست[[#This Row],[استان]],تخفیف[#All],4,FALSE))</f>
        <v>0.35</v>
      </c>
      <c r="Q1291">
        <f>درخواست[[#This Row],[پشت جلد]]*(1-درخواست[[#This Row],[تخفیف]])</f>
        <v>390000</v>
      </c>
      <c r="R1291">
        <v>9</v>
      </c>
    </row>
    <row r="1292" spans="1:18" x14ac:dyDescent="0.25">
      <c r="A1292" s="24" t="s">
        <v>1832</v>
      </c>
      <c r="B1292" t="s">
        <v>358</v>
      </c>
      <c r="C1292">
        <v>3230602140</v>
      </c>
      <c r="D1292" s="21" t="str">
        <f>MID(درخواست[[#This Row],[کدمدرسه]],1,1)</f>
        <v>3</v>
      </c>
      <c r="E1292" t="s">
        <v>177</v>
      </c>
      <c r="F1292" t="s">
        <v>359</v>
      </c>
      <c r="G1292" t="s">
        <v>360</v>
      </c>
      <c r="H1292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92" t="s">
        <v>361</v>
      </c>
      <c r="J1292">
        <v>9371903777</v>
      </c>
      <c r="K1292">
        <v>6643233416</v>
      </c>
      <c r="L1292" s="24" t="s">
        <v>2194</v>
      </c>
      <c r="M1292" t="s">
        <v>114</v>
      </c>
      <c r="N1292" t="str">
        <f>VLOOKUP(درخواست[[#This Row],[کدکتاب]],کتاب[#All],4,FALSE)</f>
        <v>هاجر</v>
      </c>
      <c r="O1292">
        <f>VLOOKUP(درخواست[[#This Row],[کدکتاب]],کتاب[#All],3,FALSE)</f>
        <v>270000</v>
      </c>
      <c r="P1292">
        <f>IF(درخواست[[#This Row],[ناشر]]="هاجر",VLOOKUP(درخواست[[#This Row],[استان]],تخفیف[#All],3,FALSE),VLOOKUP(درخواست[[#This Row],[استان]],تخفیف[#All],4,FALSE))</f>
        <v>0.65</v>
      </c>
      <c r="Q1292">
        <f>درخواست[[#This Row],[پشت جلد]]*(1-درخواست[[#This Row],[تخفیف]])</f>
        <v>94500</v>
      </c>
      <c r="R1292">
        <v>8</v>
      </c>
    </row>
    <row r="1293" spans="1:18" x14ac:dyDescent="0.25">
      <c r="A1293" s="24" t="s">
        <v>1833</v>
      </c>
      <c r="B1293" t="s">
        <v>358</v>
      </c>
      <c r="C1293">
        <v>3230602140</v>
      </c>
      <c r="D1293" s="21" t="str">
        <f>MID(درخواست[[#This Row],[کدمدرسه]],1,1)</f>
        <v>3</v>
      </c>
      <c r="E1293" t="s">
        <v>177</v>
      </c>
      <c r="F1293" t="s">
        <v>359</v>
      </c>
      <c r="G1293" t="s">
        <v>360</v>
      </c>
      <c r="H1293" t="str">
        <f>درخواست[[#This Row],[استان]]&amp;"/"&amp;درخواست[[#This Row],[شهر]]&amp;"/"&amp;درخواست[[#This Row],[مدرسه]]</f>
        <v>لرستان/درود/مركز تخصصي فقه واصول حضرت خديجه كبري (س)</v>
      </c>
      <c r="I1293" t="s">
        <v>361</v>
      </c>
      <c r="J1293">
        <v>9371903777</v>
      </c>
      <c r="K1293">
        <v>6643233416</v>
      </c>
      <c r="L1293" s="24" t="s">
        <v>2201</v>
      </c>
      <c r="M1293" t="s">
        <v>121</v>
      </c>
      <c r="N1293" t="str">
        <f>VLOOKUP(درخواست[[#This Row],[کدکتاب]],کتاب[#All],4,FALSE)</f>
        <v>هاجر</v>
      </c>
      <c r="O1293">
        <f>VLOOKUP(درخواست[[#This Row],[کدکتاب]],کتاب[#All],3,FALSE)</f>
        <v>350000</v>
      </c>
      <c r="P1293">
        <f>IF(درخواست[[#This Row],[ناشر]]="هاجر",VLOOKUP(درخواست[[#This Row],[استان]],تخفیف[#All],3,FALSE),VLOOKUP(درخواست[[#This Row],[استان]],تخفیف[#All],4,FALSE))</f>
        <v>0.65</v>
      </c>
      <c r="Q1293">
        <f>درخواست[[#This Row],[پشت جلد]]*(1-درخواست[[#This Row],[تخفیف]])</f>
        <v>122499.99999999999</v>
      </c>
      <c r="R1293">
        <v>8</v>
      </c>
    </row>
    <row r="1294" spans="1:18" x14ac:dyDescent="0.25">
      <c r="A1294" s="24" t="s">
        <v>1834</v>
      </c>
      <c r="B1294" t="s">
        <v>362</v>
      </c>
      <c r="C1294">
        <v>3170102129</v>
      </c>
      <c r="D1294" s="21" t="str">
        <f>MID(درخواست[[#This Row],[کدمدرسه]],1,1)</f>
        <v>3</v>
      </c>
      <c r="E1294" t="s">
        <v>299</v>
      </c>
      <c r="F1294" t="s">
        <v>363</v>
      </c>
      <c r="G1294" t="s">
        <v>364</v>
      </c>
      <c r="H1294" t="str">
        <f>درخواست[[#This Row],[استان]]&amp;"/"&amp;درخواست[[#This Row],[شهر]]&amp;"/"&amp;درخواست[[#This Row],[مدرسه]]</f>
        <v>کردستان/بیجار/فاطمه الزهراء (علیهاالسلام)</v>
      </c>
      <c r="I1294" t="s">
        <v>365</v>
      </c>
      <c r="J1294">
        <v>9354480690</v>
      </c>
      <c r="K1294">
        <v>8738229894</v>
      </c>
      <c r="L1294" s="24" t="s">
        <v>2117</v>
      </c>
      <c r="M1294" t="s">
        <v>33</v>
      </c>
      <c r="N1294" t="str">
        <f>VLOOKUP(درخواست[[#This Row],[کدکتاب]],کتاب[#All],4,FALSE)</f>
        <v>سایر</v>
      </c>
      <c r="O1294">
        <f>VLOOKUP(درخواست[[#This Row],[کدکتاب]],کتاب[#All],3,FALSE)</f>
        <v>220000</v>
      </c>
      <c r="P1294">
        <f>IF(درخواست[[#This Row],[ناشر]]="هاجر",VLOOKUP(درخواست[[#This Row],[استان]],تخفیف[#All],3,FALSE),VLOOKUP(درخواست[[#This Row],[استان]],تخفیف[#All],4,FALSE))</f>
        <v>0.35</v>
      </c>
      <c r="Q1294">
        <f>درخواست[[#This Row],[پشت جلد]]*(1-درخواست[[#This Row],[تخفیف]])</f>
        <v>143000</v>
      </c>
      <c r="R1294">
        <v>9</v>
      </c>
    </row>
    <row r="1295" spans="1:18" x14ac:dyDescent="0.25">
      <c r="A1295" s="24" t="s">
        <v>1835</v>
      </c>
      <c r="B1295" t="s">
        <v>362</v>
      </c>
      <c r="C1295">
        <v>3170102129</v>
      </c>
      <c r="D1295" s="21" t="str">
        <f>MID(درخواست[[#This Row],[کدمدرسه]],1,1)</f>
        <v>3</v>
      </c>
      <c r="E1295" t="s">
        <v>299</v>
      </c>
      <c r="F1295" t="s">
        <v>363</v>
      </c>
      <c r="G1295" t="s">
        <v>364</v>
      </c>
      <c r="H1295" t="str">
        <f>درخواست[[#This Row],[استان]]&amp;"/"&amp;درخواست[[#This Row],[شهر]]&amp;"/"&amp;درخواست[[#This Row],[مدرسه]]</f>
        <v>کردستان/بیجار/فاطمه الزهراء (علیهاالسلام)</v>
      </c>
      <c r="I1295" t="s">
        <v>365</v>
      </c>
      <c r="J1295">
        <v>9354480690</v>
      </c>
      <c r="K1295">
        <v>8738229894</v>
      </c>
      <c r="L1295" s="24" t="s">
        <v>2159</v>
      </c>
      <c r="M1295" t="s">
        <v>78</v>
      </c>
      <c r="N1295" t="str">
        <f>VLOOKUP(درخواست[[#This Row],[کدکتاب]],کتاب[#All],4,FALSE)</f>
        <v>هاجر</v>
      </c>
      <c r="O1295">
        <f>VLOOKUP(درخواست[[#This Row],[کدکتاب]],کتاب[#All],3,FALSE)</f>
        <v>490000</v>
      </c>
      <c r="P1295">
        <f>IF(درخواست[[#This Row],[ناشر]]="هاجر",VLOOKUP(درخواست[[#This Row],[استان]],تخفیف[#All],3,FALSE),VLOOKUP(درخواست[[#This Row],[استان]],تخفیف[#All],4,FALSE))</f>
        <v>0.65</v>
      </c>
      <c r="Q1295">
        <f>درخواست[[#This Row],[پشت جلد]]*(1-درخواست[[#This Row],[تخفیف]])</f>
        <v>171500</v>
      </c>
      <c r="R1295">
        <v>10</v>
      </c>
    </row>
    <row r="1296" spans="1:18" x14ac:dyDescent="0.25">
      <c r="A1296" s="24" t="s">
        <v>1836</v>
      </c>
      <c r="B1296" t="s">
        <v>362</v>
      </c>
      <c r="C1296">
        <v>3170102129</v>
      </c>
      <c r="D1296" s="21" t="str">
        <f>MID(درخواست[[#This Row],[کدمدرسه]],1,1)</f>
        <v>3</v>
      </c>
      <c r="E1296" t="s">
        <v>299</v>
      </c>
      <c r="F1296" t="s">
        <v>363</v>
      </c>
      <c r="G1296" t="s">
        <v>364</v>
      </c>
      <c r="H1296" t="str">
        <f>درخواست[[#This Row],[استان]]&amp;"/"&amp;درخواست[[#This Row],[شهر]]&amp;"/"&amp;درخواست[[#This Row],[مدرسه]]</f>
        <v>کردستان/بیجار/فاطمه الزهراء (علیهاالسلام)</v>
      </c>
      <c r="I1296" t="s">
        <v>365</v>
      </c>
      <c r="J1296">
        <v>9354480690</v>
      </c>
      <c r="K1296">
        <v>8738229894</v>
      </c>
      <c r="L1296" s="24" t="s">
        <v>2179</v>
      </c>
      <c r="M1296" t="s">
        <v>97</v>
      </c>
      <c r="N1296" t="str">
        <f>VLOOKUP(درخواست[[#This Row],[کدکتاب]],کتاب[#All],4,FALSE)</f>
        <v>هاجر</v>
      </c>
      <c r="O1296">
        <f>VLOOKUP(درخواست[[#This Row],[کدکتاب]],کتاب[#All],3,FALSE)</f>
        <v>420000</v>
      </c>
      <c r="P1296">
        <f>IF(درخواست[[#This Row],[ناشر]]="هاجر",VLOOKUP(درخواست[[#This Row],[استان]],تخفیف[#All],3,FALSE),VLOOKUP(درخواست[[#This Row],[استان]],تخفیف[#All],4,FALSE))</f>
        <v>0.65</v>
      </c>
      <c r="Q1296">
        <f>درخواست[[#This Row],[پشت جلد]]*(1-درخواست[[#This Row],[تخفیف]])</f>
        <v>147000</v>
      </c>
      <c r="R1296">
        <v>10</v>
      </c>
    </row>
    <row r="1297" spans="1:18" x14ac:dyDescent="0.25">
      <c r="A1297" s="24" t="s">
        <v>1837</v>
      </c>
      <c r="B1297" t="s">
        <v>362</v>
      </c>
      <c r="C1297">
        <v>3170102129</v>
      </c>
      <c r="D1297" s="21" t="str">
        <f>MID(درخواست[[#This Row],[کدمدرسه]],1,1)</f>
        <v>3</v>
      </c>
      <c r="E1297" t="s">
        <v>299</v>
      </c>
      <c r="F1297" t="s">
        <v>363</v>
      </c>
      <c r="G1297" t="s">
        <v>364</v>
      </c>
      <c r="H1297" t="str">
        <f>درخواست[[#This Row],[استان]]&amp;"/"&amp;درخواست[[#This Row],[شهر]]&amp;"/"&amp;درخواست[[#This Row],[مدرسه]]</f>
        <v>کردستان/بیجار/فاطمه الزهراء (علیهاالسلام)</v>
      </c>
      <c r="I1297" t="s">
        <v>365</v>
      </c>
      <c r="J1297">
        <v>9354480690</v>
      </c>
      <c r="K1297">
        <v>8738229894</v>
      </c>
      <c r="L1297" s="24" t="s">
        <v>2193</v>
      </c>
      <c r="M1297" t="s">
        <v>111</v>
      </c>
      <c r="N1297" t="str">
        <f>VLOOKUP(درخواست[[#This Row],[کدکتاب]],کتاب[#All],4,FALSE)</f>
        <v>سایر</v>
      </c>
      <c r="O1297">
        <f>VLOOKUP(درخواست[[#This Row],[کدکتاب]],کتاب[#All],3,FALSE)</f>
        <v>880000</v>
      </c>
      <c r="P1297">
        <f>IF(درخواست[[#This Row],[ناشر]]="هاجر",VLOOKUP(درخواست[[#This Row],[استان]],تخفیف[#All],3,FALSE),VLOOKUP(درخواست[[#This Row],[استان]],تخفیف[#All],4,FALSE))</f>
        <v>0.35</v>
      </c>
      <c r="Q1297">
        <f>درخواست[[#This Row],[پشت جلد]]*(1-درخواست[[#This Row],[تخفیف]])</f>
        <v>572000</v>
      </c>
      <c r="R1297">
        <v>10</v>
      </c>
    </row>
    <row r="1298" spans="1:18" x14ac:dyDescent="0.25">
      <c r="A1298" s="24" t="s">
        <v>1838</v>
      </c>
      <c r="B1298" t="s">
        <v>362</v>
      </c>
      <c r="C1298">
        <v>3170102129</v>
      </c>
      <c r="D1298" s="21" t="str">
        <f>MID(درخواست[[#This Row],[کدمدرسه]],1,1)</f>
        <v>3</v>
      </c>
      <c r="E1298" t="s">
        <v>299</v>
      </c>
      <c r="F1298" t="s">
        <v>363</v>
      </c>
      <c r="G1298" t="s">
        <v>364</v>
      </c>
      <c r="H1298" t="str">
        <f>درخواست[[#This Row],[استان]]&amp;"/"&amp;درخواست[[#This Row],[شهر]]&amp;"/"&amp;درخواست[[#This Row],[مدرسه]]</f>
        <v>کردستان/بیجار/فاطمه الزهراء (علیهاالسلام)</v>
      </c>
      <c r="I1298" t="s">
        <v>365</v>
      </c>
      <c r="J1298">
        <v>9354480690</v>
      </c>
      <c r="K1298">
        <v>8738229894</v>
      </c>
      <c r="L1298" s="24" t="s">
        <v>2202</v>
      </c>
      <c r="M1298" t="s">
        <v>122</v>
      </c>
      <c r="N1298" t="str">
        <f>VLOOKUP(درخواست[[#This Row],[کدکتاب]],کتاب[#All],4,FALSE)</f>
        <v>سایر</v>
      </c>
      <c r="O1298">
        <f>VLOOKUP(درخواست[[#This Row],[کدکتاب]],کتاب[#All],3,FALSE)</f>
        <v>170000</v>
      </c>
      <c r="P1298">
        <f>IF(درخواست[[#This Row],[ناشر]]="هاجر",VLOOKUP(درخواست[[#This Row],[استان]],تخفیف[#All],3,FALSE),VLOOKUP(درخواست[[#This Row],[استان]],تخفیف[#All],4,FALSE))</f>
        <v>0.35</v>
      </c>
      <c r="Q1298">
        <f>درخواست[[#This Row],[پشت جلد]]*(1-درخواست[[#This Row],[تخفیف]])</f>
        <v>110500</v>
      </c>
      <c r="R1298">
        <v>10</v>
      </c>
    </row>
    <row r="1299" spans="1:18" x14ac:dyDescent="0.25">
      <c r="A1299" s="24" t="s">
        <v>1839</v>
      </c>
      <c r="B1299" t="s">
        <v>366</v>
      </c>
      <c r="C1299">
        <v>3190603146</v>
      </c>
      <c r="D1299" s="21" t="str">
        <f>MID(درخواست[[#This Row],[کدمدرسه]],1,1)</f>
        <v>3</v>
      </c>
      <c r="E1299" t="s">
        <v>343</v>
      </c>
      <c r="F1299" t="s">
        <v>343</v>
      </c>
      <c r="G1299" t="s">
        <v>367</v>
      </c>
      <c r="H1299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299" t="s">
        <v>368</v>
      </c>
      <c r="J1299">
        <v>9189184497</v>
      </c>
      <c r="K1299">
        <v>8338213519</v>
      </c>
      <c r="L1299" s="24" t="s">
        <v>2104</v>
      </c>
      <c r="M1299" t="s">
        <v>21</v>
      </c>
      <c r="N1299" t="str">
        <f>VLOOKUP(درخواست[[#This Row],[کدکتاب]],کتاب[#All],4,FALSE)</f>
        <v>سایر</v>
      </c>
      <c r="O1299">
        <f>VLOOKUP(درخواست[[#This Row],[کدکتاب]],کتاب[#All],3,FALSE)</f>
        <v>900000</v>
      </c>
      <c r="P1299">
        <f>IF(درخواست[[#This Row],[ناشر]]="هاجر",VLOOKUP(درخواست[[#This Row],[استان]],تخفیف[#All],3,FALSE),VLOOKUP(درخواست[[#This Row],[استان]],تخفیف[#All],4,FALSE))</f>
        <v>0.35</v>
      </c>
      <c r="Q1299">
        <f>درخواست[[#This Row],[پشت جلد]]*(1-درخواست[[#This Row],[تخفیف]])</f>
        <v>585000</v>
      </c>
      <c r="R1299">
        <v>8</v>
      </c>
    </row>
    <row r="1300" spans="1:18" x14ac:dyDescent="0.25">
      <c r="A1300" s="24" t="s">
        <v>1840</v>
      </c>
      <c r="B1300" t="s">
        <v>366</v>
      </c>
      <c r="C1300">
        <v>3190603146</v>
      </c>
      <c r="D1300" s="21" t="str">
        <f>MID(درخواست[[#This Row],[کدمدرسه]],1,1)</f>
        <v>3</v>
      </c>
      <c r="E1300" t="s">
        <v>343</v>
      </c>
      <c r="F1300" t="s">
        <v>343</v>
      </c>
      <c r="G1300" t="s">
        <v>367</v>
      </c>
      <c r="H1300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00" t="s">
        <v>368</v>
      </c>
      <c r="J1300">
        <v>9189184497</v>
      </c>
      <c r="K1300">
        <v>8338213519</v>
      </c>
      <c r="L1300" s="24" t="s">
        <v>2117</v>
      </c>
      <c r="M1300" t="s">
        <v>33</v>
      </c>
      <c r="N1300" t="str">
        <f>VLOOKUP(درخواست[[#This Row],[کدکتاب]],کتاب[#All],4,FALSE)</f>
        <v>سایر</v>
      </c>
      <c r="O1300">
        <f>VLOOKUP(درخواست[[#This Row],[کدکتاب]],کتاب[#All],3,FALSE)</f>
        <v>220000</v>
      </c>
      <c r="P1300">
        <f>IF(درخواست[[#This Row],[ناشر]]="هاجر",VLOOKUP(درخواست[[#This Row],[استان]],تخفیف[#All],3,FALSE),VLOOKUP(درخواست[[#This Row],[استان]],تخفیف[#All],4,FALSE))</f>
        <v>0.35</v>
      </c>
      <c r="Q1300">
        <f>درخواست[[#This Row],[پشت جلد]]*(1-درخواست[[#This Row],[تخفیف]])</f>
        <v>143000</v>
      </c>
      <c r="R1300">
        <v>1</v>
      </c>
    </row>
    <row r="1301" spans="1:18" x14ac:dyDescent="0.25">
      <c r="A1301" s="24" t="s">
        <v>1841</v>
      </c>
      <c r="B1301" t="s">
        <v>366</v>
      </c>
      <c r="C1301">
        <v>3190603146</v>
      </c>
      <c r="D1301" s="21" t="str">
        <f>MID(درخواست[[#This Row],[کدمدرسه]],1,1)</f>
        <v>3</v>
      </c>
      <c r="E1301" t="s">
        <v>343</v>
      </c>
      <c r="F1301" t="s">
        <v>343</v>
      </c>
      <c r="G1301" t="s">
        <v>367</v>
      </c>
      <c r="H1301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01" t="s">
        <v>368</v>
      </c>
      <c r="J1301">
        <v>9189184497</v>
      </c>
      <c r="K1301">
        <v>8338213519</v>
      </c>
      <c r="L1301" s="24" t="s">
        <v>2135</v>
      </c>
      <c r="M1301" t="s">
        <v>54</v>
      </c>
      <c r="N1301" t="str">
        <f>VLOOKUP(درخواست[[#This Row],[کدکتاب]],کتاب[#All],4,FALSE)</f>
        <v>سایر</v>
      </c>
      <c r="O1301">
        <f>VLOOKUP(درخواست[[#This Row],[کدکتاب]],کتاب[#All],3,FALSE)</f>
        <v>600000</v>
      </c>
      <c r="P1301">
        <f>IF(درخواست[[#This Row],[ناشر]]="هاجر",VLOOKUP(درخواست[[#This Row],[استان]],تخفیف[#All],3,FALSE),VLOOKUP(درخواست[[#This Row],[استان]],تخفیف[#All],4,FALSE))</f>
        <v>0.35</v>
      </c>
      <c r="Q1301">
        <f>درخواست[[#This Row],[پشت جلد]]*(1-درخواست[[#This Row],[تخفیف]])</f>
        <v>390000</v>
      </c>
      <c r="R1301">
        <v>4</v>
      </c>
    </row>
    <row r="1302" spans="1:18" x14ac:dyDescent="0.25">
      <c r="A1302" s="24" t="s">
        <v>1842</v>
      </c>
      <c r="B1302" t="s">
        <v>366</v>
      </c>
      <c r="C1302">
        <v>3190603146</v>
      </c>
      <c r="D1302" s="21" t="str">
        <f>MID(درخواست[[#This Row],[کدمدرسه]],1,1)</f>
        <v>3</v>
      </c>
      <c r="E1302" t="s">
        <v>343</v>
      </c>
      <c r="F1302" t="s">
        <v>343</v>
      </c>
      <c r="G1302" t="s">
        <v>367</v>
      </c>
      <c r="H1302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02" t="s">
        <v>368</v>
      </c>
      <c r="J1302">
        <v>9189184497</v>
      </c>
      <c r="K1302">
        <v>8338213519</v>
      </c>
      <c r="L1302" s="24" t="s">
        <v>2149</v>
      </c>
      <c r="M1302" t="s">
        <v>70</v>
      </c>
      <c r="N1302" t="str">
        <f>VLOOKUP(درخواست[[#This Row],[کدکتاب]],کتاب[#All],4,FALSE)</f>
        <v>سایر</v>
      </c>
      <c r="O1302">
        <f>VLOOKUP(درخواست[[#This Row],[کدکتاب]],کتاب[#All],3,FALSE)</f>
        <v>340000</v>
      </c>
      <c r="P1302">
        <f>IF(درخواست[[#This Row],[ناشر]]="هاجر",VLOOKUP(درخواست[[#This Row],[استان]],تخفیف[#All],3,FALSE),VLOOKUP(درخواست[[#This Row],[استان]],تخفیف[#All],4,FALSE))</f>
        <v>0.35</v>
      </c>
      <c r="Q1302">
        <f>درخواست[[#This Row],[پشت جلد]]*(1-درخواست[[#This Row],[تخفیف]])</f>
        <v>221000</v>
      </c>
      <c r="R1302">
        <v>6</v>
      </c>
    </row>
    <row r="1303" spans="1:18" x14ac:dyDescent="0.25">
      <c r="A1303" s="24" t="s">
        <v>1843</v>
      </c>
      <c r="B1303" t="s">
        <v>366</v>
      </c>
      <c r="C1303">
        <v>3190603146</v>
      </c>
      <c r="D1303" s="21" t="str">
        <f>MID(درخواست[[#This Row],[کدمدرسه]],1,1)</f>
        <v>3</v>
      </c>
      <c r="E1303" t="s">
        <v>343</v>
      </c>
      <c r="F1303" t="s">
        <v>343</v>
      </c>
      <c r="G1303" t="s">
        <v>367</v>
      </c>
      <c r="H1303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03" t="s">
        <v>368</v>
      </c>
      <c r="J1303">
        <v>9189184497</v>
      </c>
      <c r="K1303">
        <v>8338213519</v>
      </c>
      <c r="L1303" s="24" t="s">
        <v>2156</v>
      </c>
      <c r="M1303" t="s">
        <v>75</v>
      </c>
      <c r="N1303" t="str">
        <f>VLOOKUP(درخواست[[#This Row],[کدکتاب]],کتاب[#All],4,FALSE)</f>
        <v>هاجر</v>
      </c>
      <c r="O1303">
        <f>VLOOKUP(درخواست[[#This Row],[کدکتاب]],کتاب[#All],3,FALSE)</f>
        <v>500000</v>
      </c>
      <c r="P1303">
        <f>IF(درخواست[[#This Row],[ناشر]]="هاجر",VLOOKUP(درخواست[[#This Row],[استان]],تخفیف[#All],3,FALSE),VLOOKUP(درخواست[[#This Row],[استان]],تخفیف[#All],4,FALSE))</f>
        <v>0.65</v>
      </c>
      <c r="Q1303">
        <f>درخواست[[#This Row],[پشت جلد]]*(1-درخواست[[#This Row],[تخفیف]])</f>
        <v>175000</v>
      </c>
      <c r="R1303">
        <v>8</v>
      </c>
    </row>
    <row r="1304" spans="1:18" x14ac:dyDescent="0.25">
      <c r="A1304" s="24" t="s">
        <v>1844</v>
      </c>
      <c r="B1304" t="s">
        <v>366</v>
      </c>
      <c r="C1304">
        <v>3190603146</v>
      </c>
      <c r="D1304" s="21" t="str">
        <f>MID(درخواست[[#This Row],[کدمدرسه]],1,1)</f>
        <v>3</v>
      </c>
      <c r="E1304" t="s">
        <v>343</v>
      </c>
      <c r="F1304" t="s">
        <v>343</v>
      </c>
      <c r="G1304" t="s">
        <v>367</v>
      </c>
      <c r="H1304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04" t="s">
        <v>368</v>
      </c>
      <c r="J1304">
        <v>9189184497</v>
      </c>
      <c r="K1304">
        <v>8338213519</v>
      </c>
      <c r="L1304" s="24" t="s">
        <v>2159</v>
      </c>
      <c r="M1304" t="s">
        <v>78</v>
      </c>
      <c r="N1304" t="str">
        <f>VLOOKUP(درخواست[[#This Row],[کدکتاب]],کتاب[#All],4,FALSE)</f>
        <v>هاجر</v>
      </c>
      <c r="O1304">
        <f>VLOOKUP(درخواست[[#This Row],[کدکتاب]],کتاب[#All],3,FALSE)</f>
        <v>490000</v>
      </c>
      <c r="P1304">
        <f>IF(درخواست[[#This Row],[ناشر]]="هاجر",VLOOKUP(درخواست[[#This Row],[استان]],تخفیف[#All],3,FALSE),VLOOKUP(درخواست[[#This Row],[استان]],تخفیف[#All],4,FALSE))</f>
        <v>0.65</v>
      </c>
      <c r="Q1304">
        <f>درخواست[[#This Row],[پشت جلد]]*(1-درخواست[[#This Row],[تخفیف]])</f>
        <v>171500</v>
      </c>
      <c r="R1304">
        <v>5</v>
      </c>
    </row>
    <row r="1305" spans="1:18" x14ac:dyDescent="0.25">
      <c r="A1305" s="24" t="s">
        <v>1845</v>
      </c>
      <c r="B1305" t="s">
        <v>366</v>
      </c>
      <c r="C1305">
        <v>3190603146</v>
      </c>
      <c r="D1305" s="21" t="str">
        <f>MID(درخواست[[#This Row],[کدمدرسه]],1,1)</f>
        <v>3</v>
      </c>
      <c r="E1305" t="s">
        <v>343</v>
      </c>
      <c r="F1305" t="s">
        <v>343</v>
      </c>
      <c r="G1305" t="s">
        <v>367</v>
      </c>
      <c r="H1305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05" t="s">
        <v>368</v>
      </c>
      <c r="J1305">
        <v>9189184497</v>
      </c>
      <c r="K1305">
        <v>8338213519</v>
      </c>
      <c r="L1305" s="24" t="s">
        <v>2165</v>
      </c>
      <c r="M1305" t="s">
        <v>81</v>
      </c>
      <c r="N1305" t="str">
        <f>VLOOKUP(درخواست[[#This Row],[کدکتاب]],کتاب[#All],4,FALSE)</f>
        <v>سایر</v>
      </c>
      <c r="O1305">
        <f>VLOOKUP(درخواست[[#This Row],[کدکتاب]],کتاب[#All],3,FALSE)</f>
        <v>235000</v>
      </c>
      <c r="P1305">
        <f>IF(درخواست[[#This Row],[ناشر]]="هاجر",VLOOKUP(درخواست[[#This Row],[استان]],تخفیف[#All],3,FALSE),VLOOKUP(درخواست[[#This Row],[استان]],تخفیف[#All],4,FALSE))</f>
        <v>0.35</v>
      </c>
      <c r="Q1305">
        <f>درخواست[[#This Row],[پشت جلد]]*(1-درخواست[[#This Row],[تخفیف]])</f>
        <v>152750</v>
      </c>
      <c r="R1305">
        <v>5</v>
      </c>
    </row>
    <row r="1306" spans="1:18" x14ac:dyDescent="0.25">
      <c r="A1306" s="24" t="s">
        <v>1846</v>
      </c>
      <c r="B1306" t="s">
        <v>366</v>
      </c>
      <c r="C1306">
        <v>3190603146</v>
      </c>
      <c r="D1306" s="21" t="str">
        <f>MID(درخواست[[#This Row],[کدمدرسه]],1,1)</f>
        <v>3</v>
      </c>
      <c r="E1306" t="s">
        <v>343</v>
      </c>
      <c r="F1306" t="s">
        <v>343</v>
      </c>
      <c r="G1306" t="s">
        <v>367</v>
      </c>
      <c r="H1306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06" t="s">
        <v>368</v>
      </c>
      <c r="J1306">
        <v>9189184497</v>
      </c>
      <c r="K1306">
        <v>8338213519</v>
      </c>
      <c r="L1306" s="24" t="s">
        <v>2173</v>
      </c>
      <c r="M1306" t="s">
        <v>90</v>
      </c>
      <c r="N1306" t="str">
        <f>VLOOKUP(درخواست[[#This Row],[کدکتاب]],کتاب[#All],4,FALSE)</f>
        <v>سایر</v>
      </c>
      <c r="O1306">
        <f>VLOOKUP(درخواست[[#This Row],[کدکتاب]],کتاب[#All],3,FALSE)</f>
        <v>150000</v>
      </c>
      <c r="P1306">
        <f>IF(درخواست[[#This Row],[ناشر]]="هاجر",VLOOKUP(درخواست[[#This Row],[استان]],تخفیف[#All],3,FALSE),VLOOKUP(درخواست[[#This Row],[استان]],تخفیف[#All],4,FALSE))</f>
        <v>0.35</v>
      </c>
      <c r="Q1306">
        <f>درخواست[[#This Row],[پشت جلد]]*(1-درخواست[[#This Row],[تخفیف]])</f>
        <v>97500</v>
      </c>
      <c r="R1306">
        <v>5</v>
      </c>
    </row>
    <row r="1307" spans="1:18" x14ac:dyDescent="0.25">
      <c r="A1307" s="24" t="s">
        <v>1847</v>
      </c>
      <c r="B1307" t="s">
        <v>366</v>
      </c>
      <c r="C1307">
        <v>3190603146</v>
      </c>
      <c r="D1307" s="21" t="str">
        <f>MID(درخواست[[#This Row],[کدمدرسه]],1,1)</f>
        <v>3</v>
      </c>
      <c r="E1307" t="s">
        <v>343</v>
      </c>
      <c r="F1307" t="s">
        <v>343</v>
      </c>
      <c r="G1307" t="s">
        <v>367</v>
      </c>
      <c r="H1307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07" t="s">
        <v>368</v>
      </c>
      <c r="J1307">
        <v>9189184497</v>
      </c>
      <c r="K1307">
        <v>8338213519</v>
      </c>
      <c r="L1307" s="24" t="s">
        <v>2179</v>
      </c>
      <c r="M1307" t="s">
        <v>97</v>
      </c>
      <c r="N1307" t="str">
        <f>VLOOKUP(درخواست[[#This Row],[کدکتاب]],کتاب[#All],4,FALSE)</f>
        <v>هاجر</v>
      </c>
      <c r="O1307">
        <f>VLOOKUP(درخواست[[#This Row],[کدکتاب]],کتاب[#All],3,FALSE)</f>
        <v>420000</v>
      </c>
      <c r="P1307">
        <f>IF(درخواست[[#This Row],[ناشر]]="هاجر",VLOOKUP(درخواست[[#This Row],[استان]],تخفیف[#All],3,FALSE),VLOOKUP(درخواست[[#This Row],[استان]],تخفیف[#All],4,FALSE))</f>
        <v>0.65</v>
      </c>
      <c r="Q1307">
        <f>درخواست[[#This Row],[پشت جلد]]*(1-درخواست[[#This Row],[تخفیف]])</f>
        <v>147000</v>
      </c>
      <c r="R1307">
        <v>4</v>
      </c>
    </row>
    <row r="1308" spans="1:18" x14ac:dyDescent="0.25">
      <c r="A1308" s="24" t="s">
        <v>1848</v>
      </c>
      <c r="B1308" t="s">
        <v>366</v>
      </c>
      <c r="C1308">
        <v>3190603146</v>
      </c>
      <c r="D1308" s="21" t="str">
        <f>MID(درخواست[[#This Row],[کدمدرسه]],1,1)</f>
        <v>3</v>
      </c>
      <c r="E1308" t="s">
        <v>343</v>
      </c>
      <c r="F1308" t="s">
        <v>343</v>
      </c>
      <c r="G1308" t="s">
        <v>367</v>
      </c>
      <c r="H1308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08" t="s">
        <v>368</v>
      </c>
      <c r="J1308">
        <v>9189184497</v>
      </c>
      <c r="K1308">
        <v>8338213519</v>
      </c>
      <c r="L1308" s="24" t="s">
        <v>2186</v>
      </c>
      <c r="M1308" t="s">
        <v>104</v>
      </c>
      <c r="N1308" t="str">
        <f>VLOOKUP(درخواست[[#This Row],[کدکتاب]],کتاب[#All],4,FALSE)</f>
        <v>سایر</v>
      </c>
      <c r="O1308">
        <f>VLOOKUP(درخواست[[#This Row],[کدکتاب]],کتاب[#All],3,FALSE)</f>
        <v>500000</v>
      </c>
      <c r="P1308">
        <f>IF(درخواست[[#This Row],[ناشر]]="هاجر",VLOOKUP(درخواست[[#This Row],[استان]],تخفیف[#All],3,FALSE),VLOOKUP(درخواست[[#This Row],[استان]],تخفیف[#All],4,FALSE))</f>
        <v>0.35</v>
      </c>
      <c r="Q1308">
        <f>درخواست[[#This Row],[پشت جلد]]*(1-درخواست[[#This Row],[تخفیف]])</f>
        <v>325000</v>
      </c>
      <c r="R1308">
        <v>2</v>
      </c>
    </row>
    <row r="1309" spans="1:18" x14ac:dyDescent="0.25">
      <c r="A1309" s="24" t="s">
        <v>1849</v>
      </c>
      <c r="B1309" t="s">
        <v>366</v>
      </c>
      <c r="C1309">
        <v>3190603146</v>
      </c>
      <c r="D1309" s="21" t="str">
        <f>MID(درخواست[[#This Row],[کدمدرسه]],1,1)</f>
        <v>3</v>
      </c>
      <c r="E1309" t="s">
        <v>343</v>
      </c>
      <c r="F1309" t="s">
        <v>343</v>
      </c>
      <c r="G1309" t="s">
        <v>367</v>
      </c>
      <c r="H1309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09" t="s">
        <v>368</v>
      </c>
      <c r="J1309">
        <v>9189184497</v>
      </c>
      <c r="K1309">
        <v>8338213519</v>
      </c>
      <c r="L1309" s="24" t="s">
        <v>2193</v>
      </c>
      <c r="M1309" t="s">
        <v>111</v>
      </c>
      <c r="N1309" t="str">
        <f>VLOOKUP(درخواست[[#This Row],[کدکتاب]],کتاب[#All],4,FALSE)</f>
        <v>سایر</v>
      </c>
      <c r="O1309">
        <f>VLOOKUP(درخواست[[#This Row],[کدکتاب]],کتاب[#All],3,FALSE)</f>
        <v>880000</v>
      </c>
      <c r="P1309">
        <f>IF(درخواست[[#This Row],[ناشر]]="هاجر",VLOOKUP(درخواست[[#This Row],[استان]],تخفیف[#All],3,FALSE),VLOOKUP(درخواست[[#This Row],[استان]],تخفیف[#All],4,FALSE))</f>
        <v>0.35</v>
      </c>
      <c r="Q1309">
        <f>درخواست[[#This Row],[پشت جلد]]*(1-درخواست[[#This Row],[تخفیف]])</f>
        <v>572000</v>
      </c>
      <c r="R1309">
        <v>6</v>
      </c>
    </row>
    <row r="1310" spans="1:18" x14ac:dyDescent="0.25">
      <c r="A1310" s="24" t="s">
        <v>1850</v>
      </c>
      <c r="B1310" t="s">
        <v>366</v>
      </c>
      <c r="C1310">
        <v>3190603146</v>
      </c>
      <c r="D1310" s="21" t="str">
        <f>MID(درخواست[[#This Row],[کدمدرسه]],1,1)</f>
        <v>3</v>
      </c>
      <c r="E1310" t="s">
        <v>343</v>
      </c>
      <c r="F1310" t="s">
        <v>343</v>
      </c>
      <c r="G1310" t="s">
        <v>367</v>
      </c>
      <c r="H1310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10" t="s">
        <v>368</v>
      </c>
      <c r="J1310">
        <v>9189184497</v>
      </c>
      <c r="K1310">
        <v>8338213519</v>
      </c>
      <c r="L1310" s="24" t="s">
        <v>2196</v>
      </c>
      <c r="M1310" t="s">
        <v>116</v>
      </c>
      <c r="N1310" t="str">
        <f>VLOOKUP(درخواست[[#This Row],[کدکتاب]],کتاب[#All],4,FALSE)</f>
        <v>سایر</v>
      </c>
      <c r="O1310">
        <f>VLOOKUP(درخواست[[#This Row],[کدکتاب]],کتاب[#All],3,FALSE)</f>
        <v>290000</v>
      </c>
      <c r="P1310">
        <f>IF(درخواست[[#This Row],[ناشر]]="هاجر",VLOOKUP(درخواست[[#This Row],[استان]],تخفیف[#All],3,FALSE),VLOOKUP(درخواست[[#This Row],[استان]],تخفیف[#All],4,FALSE))</f>
        <v>0.35</v>
      </c>
      <c r="Q1310">
        <f>درخواست[[#This Row],[پشت جلد]]*(1-درخواست[[#This Row],[تخفیف]])</f>
        <v>188500</v>
      </c>
      <c r="R1310">
        <v>5</v>
      </c>
    </row>
    <row r="1311" spans="1:18" x14ac:dyDescent="0.25">
      <c r="A1311" s="24" t="s">
        <v>1851</v>
      </c>
      <c r="B1311" t="s">
        <v>366</v>
      </c>
      <c r="C1311">
        <v>3190603146</v>
      </c>
      <c r="D1311" s="21" t="str">
        <f>MID(درخواست[[#This Row],[کدمدرسه]],1,1)</f>
        <v>3</v>
      </c>
      <c r="E1311" t="s">
        <v>343</v>
      </c>
      <c r="F1311" t="s">
        <v>343</v>
      </c>
      <c r="G1311" t="s">
        <v>367</v>
      </c>
      <c r="H1311" t="str">
        <f>درخواست[[#This Row],[استان]]&amp;"/"&amp;درخواست[[#This Row],[شهر]]&amp;"/"&amp;درخواست[[#This Row],[مدرسه]]</f>
        <v>کرمانشاه/کرمانشاه/مرکز تخصصی تفسیر وعلوم قرآنی امام خمینی</v>
      </c>
      <c r="I1311" t="s">
        <v>368</v>
      </c>
      <c r="J1311">
        <v>9189184497</v>
      </c>
      <c r="K1311">
        <v>8338213519</v>
      </c>
      <c r="L1311" s="24" t="s">
        <v>2202</v>
      </c>
      <c r="M1311" t="s">
        <v>122</v>
      </c>
      <c r="N1311" t="str">
        <f>VLOOKUP(درخواست[[#This Row],[کدکتاب]],کتاب[#All],4,FALSE)</f>
        <v>سایر</v>
      </c>
      <c r="O1311">
        <f>VLOOKUP(درخواست[[#This Row],[کدکتاب]],کتاب[#All],3,FALSE)</f>
        <v>170000</v>
      </c>
      <c r="P1311">
        <f>IF(درخواست[[#This Row],[ناشر]]="هاجر",VLOOKUP(درخواست[[#This Row],[استان]],تخفیف[#All],3,FALSE),VLOOKUP(درخواست[[#This Row],[استان]],تخفیف[#All],4,FALSE))</f>
        <v>0.35</v>
      </c>
      <c r="Q1311">
        <f>درخواست[[#This Row],[پشت جلد]]*(1-درخواست[[#This Row],[تخفیف]])</f>
        <v>110500</v>
      </c>
      <c r="R1311">
        <v>7</v>
      </c>
    </row>
    <row r="1312" spans="1:18" x14ac:dyDescent="0.25">
      <c r="A1312" s="24" t="s">
        <v>1852</v>
      </c>
      <c r="B1312" t="s">
        <v>369</v>
      </c>
      <c r="C1312">
        <v>3130701105</v>
      </c>
      <c r="D1312" s="21" t="str">
        <f>MID(درخواست[[#This Row],[کدمدرسه]],1,1)</f>
        <v>3</v>
      </c>
      <c r="E1312" t="s">
        <v>370</v>
      </c>
      <c r="F1312" t="s">
        <v>371</v>
      </c>
      <c r="G1312" t="s">
        <v>372</v>
      </c>
      <c r="H1312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12" t="s">
        <v>373</v>
      </c>
      <c r="J1312">
        <v>9153781692</v>
      </c>
      <c r="K1312">
        <v>33260369</v>
      </c>
      <c r="L1312" s="24" t="s">
        <v>2104</v>
      </c>
      <c r="M1312" t="s">
        <v>21</v>
      </c>
      <c r="N1312" t="str">
        <f>VLOOKUP(درخواست[[#This Row],[کدکتاب]],کتاب[#All],4,FALSE)</f>
        <v>سایر</v>
      </c>
      <c r="O1312">
        <f>VLOOKUP(درخواست[[#This Row],[کدکتاب]],کتاب[#All],3,FALSE)</f>
        <v>900000</v>
      </c>
      <c r="P1312">
        <f>IF(درخواست[[#This Row],[ناشر]]="هاجر",VLOOKUP(درخواست[[#This Row],[استان]],تخفیف[#All],3,FALSE),VLOOKUP(درخواست[[#This Row],[استان]],تخفیف[#All],4,FALSE))</f>
        <v>0.35</v>
      </c>
      <c r="Q1312">
        <f>درخواست[[#This Row],[پشت جلد]]*(1-درخواست[[#This Row],[تخفیف]])</f>
        <v>585000</v>
      </c>
      <c r="R1312">
        <v>10</v>
      </c>
    </row>
    <row r="1313" spans="1:18" x14ac:dyDescent="0.25">
      <c r="A1313" s="24" t="s">
        <v>1853</v>
      </c>
      <c r="B1313" t="s">
        <v>369</v>
      </c>
      <c r="C1313">
        <v>3130701105</v>
      </c>
      <c r="D1313" s="21" t="str">
        <f>MID(درخواست[[#This Row],[کدمدرسه]],1,1)</f>
        <v>3</v>
      </c>
      <c r="E1313" t="s">
        <v>370</v>
      </c>
      <c r="F1313" t="s">
        <v>371</v>
      </c>
      <c r="G1313" t="s">
        <v>372</v>
      </c>
      <c r="H1313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13" t="s">
        <v>373</v>
      </c>
      <c r="J1313">
        <v>9153781692</v>
      </c>
      <c r="K1313">
        <v>33260369</v>
      </c>
      <c r="L1313" s="24" t="s">
        <v>2117</v>
      </c>
      <c r="M1313" t="s">
        <v>33</v>
      </c>
      <c r="N1313" t="str">
        <f>VLOOKUP(درخواست[[#This Row],[کدکتاب]],کتاب[#All],4,FALSE)</f>
        <v>سایر</v>
      </c>
      <c r="O1313">
        <f>VLOOKUP(درخواست[[#This Row],[کدکتاب]],کتاب[#All],3,FALSE)</f>
        <v>220000</v>
      </c>
      <c r="P1313">
        <f>IF(درخواست[[#This Row],[ناشر]]="هاجر",VLOOKUP(درخواست[[#This Row],[استان]],تخفیف[#All],3,FALSE),VLOOKUP(درخواست[[#This Row],[استان]],تخفیف[#All],4,FALSE))</f>
        <v>0.35</v>
      </c>
      <c r="Q1313">
        <f>درخواست[[#This Row],[پشت جلد]]*(1-درخواست[[#This Row],[تخفیف]])</f>
        <v>143000</v>
      </c>
      <c r="R1313">
        <v>10</v>
      </c>
    </row>
    <row r="1314" spans="1:18" x14ac:dyDescent="0.25">
      <c r="A1314" s="24" t="s">
        <v>1854</v>
      </c>
      <c r="B1314" t="s">
        <v>369</v>
      </c>
      <c r="C1314">
        <v>3130701105</v>
      </c>
      <c r="D1314" s="21" t="str">
        <f>MID(درخواست[[#This Row],[کدمدرسه]],1,1)</f>
        <v>3</v>
      </c>
      <c r="E1314" t="s">
        <v>370</v>
      </c>
      <c r="F1314" t="s">
        <v>371</v>
      </c>
      <c r="G1314" t="s">
        <v>372</v>
      </c>
      <c r="H1314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14" t="s">
        <v>373</v>
      </c>
      <c r="J1314">
        <v>9153781692</v>
      </c>
      <c r="K1314">
        <v>33260369</v>
      </c>
      <c r="L1314" s="24" t="s">
        <v>2134</v>
      </c>
      <c r="M1314" t="s">
        <v>53</v>
      </c>
      <c r="N1314" t="str">
        <f>VLOOKUP(درخواست[[#This Row],[کدکتاب]],کتاب[#All],4,FALSE)</f>
        <v>سایر</v>
      </c>
      <c r="O1314">
        <f>VLOOKUP(درخواست[[#This Row],[کدکتاب]],کتاب[#All],3,FALSE)</f>
        <v>233000</v>
      </c>
      <c r="P1314">
        <f>IF(درخواست[[#This Row],[ناشر]]="هاجر",VLOOKUP(درخواست[[#This Row],[استان]],تخفیف[#All],3,FALSE),VLOOKUP(درخواست[[#This Row],[استان]],تخفیف[#All],4,FALSE))</f>
        <v>0.35</v>
      </c>
      <c r="Q1314">
        <f>درخواست[[#This Row],[پشت جلد]]*(1-درخواست[[#This Row],[تخفیف]])</f>
        <v>151450</v>
      </c>
      <c r="R1314">
        <v>12</v>
      </c>
    </row>
    <row r="1315" spans="1:18" x14ac:dyDescent="0.25">
      <c r="A1315" s="24" t="s">
        <v>1855</v>
      </c>
      <c r="B1315" t="s">
        <v>369</v>
      </c>
      <c r="C1315">
        <v>3130701105</v>
      </c>
      <c r="D1315" s="21" t="str">
        <f>MID(درخواست[[#This Row],[کدمدرسه]],1,1)</f>
        <v>3</v>
      </c>
      <c r="E1315" t="s">
        <v>370</v>
      </c>
      <c r="F1315" t="s">
        <v>371</v>
      </c>
      <c r="G1315" t="s">
        <v>372</v>
      </c>
      <c r="H1315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15" t="s">
        <v>373</v>
      </c>
      <c r="J1315">
        <v>9153781692</v>
      </c>
      <c r="K1315">
        <v>33260369</v>
      </c>
      <c r="L1315" s="24" t="s">
        <v>2135</v>
      </c>
      <c r="M1315" t="s">
        <v>54</v>
      </c>
      <c r="N1315" t="str">
        <f>VLOOKUP(درخواست[[#This Row],[کدکتاب]],کتاب[#All],4,FALSE)</f>
        <v>سایر</v>
      </c>
      <c r="O1315">
        <f>VLOOKUP(درخواست[[#This Row],[کدکتاب]],کتاب[#All],3,FALSE)</f>
        <v>600000</v>
      </c>
      <c r="P1315">
        <f>IF(درخواست[[#This Row],[ناشر]]="هاجر",VLOOKUP(درخواست[[#This Row],[استان]],تخفیف[#All],3,FALSE),VLOOKUP(درخواست[[#This Row],[استان]],تخفیف[#All],4,FALSE))</f>
        <v>0.35</v>
      </c>
      <c r="Q1315">
        <f>درخواست[[#This Row],[پشت جلد]]*(1-درخواست[[#This Row],[تخفیف]])</f>
        <v>390000</v>
      </c>
      <c r="R1315">
        <v>10</v>
      </c>
    </row>
    <row r="1316" spans="1:18" x14ac:dyDescent="0.25">
      <c r="A1316" s="24" t="s">
        <v>1856</v>
      </c>
      <c r="B1316" t="s">
        <v>369</v>
      </c>
      <c r="C1316">
        <v>3130701105</v>
      </c>
      <c r="D1316" s="21" t="str">
        <f>MID(درخواست[[#This Row],[کدمدرسه]],1,1)</f>
        <v>3</v>
      </c>
      <c r="E1316" t="s">
        <v>370</v>
      </c>
      <c r="F1316" t="s">
        <v>371</v>
      </c>
      <c r="G1316" t="s">
        <v>372</v>
      </c>
      <c r="H1316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16" t="s">
        <v>373</v>
      </c>
      <c r="J1316">
        <v>9153781692</v>
      </c>
      <c r="K1316">
        <v>33260369</v>
      </c>
      <c r="L1316" s="24" t="s">
        <v>2149</v>
      </c>
      <c r="M1316" t="s">
        <v>70</v>
      </c>
      <c r="N1316" t="str">
        <f>VLOOKUP(درخواست[[#This Row],[کدکتاب]],کتاب[#All],4,FALSE)</f>
        <v>سایر</v>
      </c>
      <c r="O1316">
        <f>VLOOKUP(درخواست[[#This Row],[کدکتاب]],کتاب[#All],3,FALSE)</f>
        <v>340000</v>
      </c>
      <c r="P1316">
        <f>IF(درخواست[[#This Row],[ناشر]]="هاجر",VLOOKUP(درخواست[[#This Row],[استان]],تخفیف[#All],3,FALSE),VLOOKUP(درخواست[[#This Row],[استان]],تخفیف[#All],4,FALSE))</f>
        <v>0.35</v>
      </c>
      <c r="Q1316">
        <f>درخواست[[#This Row],[پشت جلد]]*(1-درخواست[[#This Row],[تخفیف]])</f>
        <v>221000</v>
      </c>
      <c r="R1316">
        <v>12</v>
      </c>
    </row>
    <row r="1317" spans="1:18" x14ac:dyDescent="0.25">
      <c r="A1317" s="24" t="s">
        <v>1857</v>
      </c>
      <c r="B1317" t="s">
        <v>369</v>
      </c>
      <c r="C1317">
        <v>3130701105</v>
      </c>
      <c r="D1317" s="21" t="str">
        <f>MID(درخواست[[#This Row],[کدمدرسه]],1,1)</f>
        <v>3</v>
      </c>
      <c r="E1317" t="s">
        <v>370</v>
      </c>
      <c r="F1317" t="s">
        <v>371</v>
      </c>
      <c r="G1317" t="s">
        <v>372</v>
      </c>
      <c r="H1317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17" t="s">
        <v>373</v>
      </c>
      <c r="J1317">
        <v>9153781692</v>
      </c>
      <c r="K1317">
        <v>33260369</v>
      </c>
      <c r="L1317" s="24" t="s">
        <v>2156</v>
      </c>
      <c r="M1317" t="s">
        <v>75</v>
      </c>
      <c r="N1317" t="str">
        <f>VLOOKUP(درخواست[[#This Row],[کدکتاب]],کتاب[#All],4,FALSE)</f>
        <v>هاجر</v>
      </c>
      <c r="O1317">
        <f>VLOOKUP(درخواست[[#This Row],[کدکتاب]],کتاب[#All],3,FALSE)</f>
        <v>500000</v>
      </c>
      <c r="P1317">
        <f>IF(درخواست[[#This Row],[ناشر]]="هاجر",VLOOKUP(درخواست[[#This Row],[استان]],تخفیف[#All],3,FALSE),VLOOKUP(درخواست[[#This Row],[استان]],تخفیف[#All],4,FALSE))</f>
        <v>0.65</v>
      </c>
      <c r="Q1317">
        <f>درخواست[[#This Row],[پشت جلد]]*(1-درخواست[[#This Row],[تخفیف]])</f>
        <v>175000</v>
      </c>
      <c r="R1317">
        <v>9</v>
      </c>
    </row>
    <row r="1318" spans="1:18" x14ac:dyDescent="0.25">
      <c r="A1318" s="24" t="s">
        <v>1858</v>
      </c>
      <c r="B1318" t="s">
        <v>369</v>
      </c>
      <c r="C1318">
        <v>3130701105</v>
      </c>
      <c r="D1318" s="21" t="str">
        <f>MID(درخواست[[#This Row],[کدمدرسه]],1,1)</f>
        <v>3</v>
      </c>
      <c r="E1318" t="s">
        <v>370</v>
      </c>
      <c r="F1318" t="s">
        <v>371</v>
      </c>
      <c r="G1318" t="s">
        <v>372</v>
      </c>
      <c r="H1318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18" t="s">
        <v>373</v>
      </c>
      <c r="J1318">
        <v>9153781692</v>
      </c>
      <c r="K1318">
        <v>33260369</v>
      </c>
      <c r="L1318" s="24" t="s">
        <v>2159</v>
      </c>
      <c r="M1318" t="s">
        <v>78</v>
      </c>
      <c r="N1318" t="str">
        <f>VLOOKUP(درخواست[[#This Row],[کدکتاب]],کتاب[#All],4,FALSE)</f>
        <v>هاجر</v>
      </c>
      <c r="O1318">
        <f>VLOOKUP(درخواست[[#This Row],[کدکتاب]],کتاب[#All],3,FALSE)</f>
        <v>490000</v>
      </c>
      <c r="P1318">
        <f>IF(درخواست[[#This Row],[ناشر]]="هاجر",VLOOKUP(درخواست[[#This Row],[استان]],تخفیف[#All],3,FALSE),VLOOKUP(درخواست[[#This Row],[استان]],تخفیف[#All],4,FALSE))</f>
        <v>0.65</v>
      </c>
      <c r="Q1318">
        <f>درخواست[[#This Row],[پشت جلد]]*(1-درخواست[[#This Row],[تخفیف]])</f>
        <v>171500</v>
      </c>
      <c r="R1318">
        <v>11</v>
      </c>
    </row>
    <row r="1319" spans="1:18" x14ac:dyDescent="0.25">
      <c r="A1319" s="24" t="s">
        <v>1859</v>
      </c>
      <c r="B1319" t="s">
        <v>369</v>
      </c>
      <c r="C1319">
        <v>3130701105</v>
      </c>
      <c r="D1319" s="21" t="str">
        <f>MID(درخواست[[#This Row],[کدمدرسه]],1,1)</f>
        <v>3</v>
      </c>
      <c r="E1319" t="s">
        <v>370</v>
      </c>
      <c r="F1319" t="s">
        <v>371</v>
      </c>
      <c r="G1319" t="s">
        <v>372</v>
      </c>
      <c r="H1319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19" t="s">
        <v>373</v>
      </c>
      <c r="J1319">
        <v>9153781692</v>
      </c>
      <c r="K1319">
        <v>33260369</v>
      </c>
      <c r="L1319" s="24" t="s">
        <v>2173</v>
      </c>
      <c r="M1319" t="s">
        <v>90</v>
      </c>
      <c r="N1319" t="str">
        <f>VLOOKUP(درخواست[[#This Row],[کدکتاب]],کتاب[#All],4,FALSE)</f>
        <v>سایر</v>
      </c>
      <c r="O1319">
        <f>VLOOKUP(درخواست[[#This Row],[کدکتاب]],کتاب[#All],3,FALSE)</f>
        <v>150000</v>
      </c>
      <c r="P1319">
        <f>IF(درخواست[[#This Row],[ناشر]]="هاجر",VLOOKUP(درخواست[[#This Row],[استان]],تخفیف[#All],3,FALSE),VLOOKUP(درخواست[[#This Row],[استان]],تخفیف[#All],4,FALSE))</f>
        <v>0.35</v>
      </c>
      <c r="Q1319">
        <f>درخواست[[#This Row],[پشت جلد]]*(1-درخواست[[#This Row],[تخفیف]])</f>
        <v>97500</v>
      </c>
      <c r="R1319">
        <v>8</v>
      </c>
    </row>
    <row r="1320" spans="1:18" x14ac:dyDescent="0.25">
      <c r="A1320" s="24" t="s">
        <v>1860</v>
      </c>
      <c r="B1320" t="s">
        <v>369</v>
      </c>
      <c r="C1320">
        <v>3130701105</v>
      </c>
      <c r="D1320" s="21" t="str">
        <f>MID(درخواست[[#This Row],[کدمدرسه]],1,1)</f>
        <v>3</v>
      </c>
      <c r="E1320" t="s">
        <v>370</v>
      </c>
      <c r="F1320" t="s">
        <v>371</v>
      </c>
      <c r="G1320" t="s">
        <v>372</v>
      </c>
      <c r="H1320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20" t="s">
        <v>373</v>
      </c>
      <c r="J1320">
        <v>9153781692</v>
      </c>
      <c r="K1320">
        <v>33260369</v>
      </c>
      <c r="L1320" s="24" t="s">
        <v>2179</v>
      </c>
      <c r="M1320" t="s">
        <v>97</v>
      </c>
      <c r="N1320" t="str">
        <f>VLOOKUP(درخواست[[#This Row],[کدکتاب]],کتاب[#All],4,FALSE)</f>
        <v>هاجر</v>
      </c>
      <c r="O1320">
        <f>VLOOKUP(درخواست[[#This Row],[کدکتاب]],کتاب[#All],3,FALSE)</f>
        <v>420000</v>
      </c>
      <c r="P1320">
        <f>IF(درخواست[[#This Row],[ناشر]]="هاجر",VLOOKUP(درخواست[[#This Row],[استان]],تخفیف[#All],3,FALSE),VLOOKUP(درخواست[[#This Row],[استان]],تخفیف[#All],4,FALSE))</f>
        <v>0.65</v>
      </c>
      <c r="Q1320">
        <f>درخواست[[#This Row],[پشت جلد]]*(1-درخواست[[#This Row],[تخفیف]])</f>
        <v>147000</v>
      </c>
      <c r="R1320">
        <v>10</v>
      </c>
    </row>
    <row r="1321" spans="1:18" x14ac:dyDescent="0.25">
      <c r="A1321" s="24" t="s">
        <v>1861</v>
      </c>
      <c r="B1321" t="s">
        <v>369</v>
      </c>
      <c r="C1321">
        <v>3130701105</v>
      </c>
      <c r="D1321" s="21" t="str">
        <f>MID(درخواست[[#This Row],[کدمدرسه]],1,1)</f>
        <v>3</v>
      </c>
      <c r="E1321" t="s">
        <v>370</v>
      </c>
      <c r="F1321" t="s">
        <v>371</v>
      </c>
      <c r="G1321" t="s">
        <v>372</v>
      </c>
      <c r="H1321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21" t="s">
        <v>373</v>
      </c>
      <c r="J1321">
        <v>9153781692</v>
      </c>
      <c r="K1321">
        <v>33260369</v>
      </c>
      <c r="L1321" s="24" t="s">
        <v>2186</v>
      </c>
      <c r="M1321" t="s">
        <v>104</v>
      </c>
      <c r="N1321" t="str">
        <f>VLOOKUP(درخواست[[#This Row],[کدکتاب]],کتاب[#All],4,FALSE)</f>
        <v>سایر</v>
      </c>
      <c r="O1321">
        <f>VLOOKUP(درخواست[[#This Row],[کدکتاب]],کتاب[#All],3,FALSE)</f>
        <v>500000</v>
      </c>
      <c r="P1321">
        <f>IF(درخواست[[#This Row],[ناشر]]="هاجر",VLOOKUP(درخواست[[#This Row],[استان]],تخفیف[#All],3,FALSE),VLOOKUP(درخواست[[#This Row],[استان]],تخفیف[#All],4,FALSE))</f>
        <v>0.35</v>
      </c>
      <c r="Q1321">
        <f>درخواست[[#This Row],[پشت جلد]]*(1-درخواست[[#This Row],[تخفیف]])</f>
        <v>325000</v>
      </c>
      <c r="R1321">
        <v>9</v>
      </c>
    </row>
    <row r="1322" spans="1:18" x14ac:dyDescent="0.25">
      <c r="A1322" s="24" t="s">
        <v>1862</v>
      </c>
      <c r="B1322" t="s">
        <v>369</v>
      </c>
      <c r="C1322">
        <v>3130701105</v>
      </c>
      <c r="D1322" s="21" t="str">
        <f>MID(درخواست[[#This Row],[کدمدرسه]],1,1)</f>
        <v>3</v>
      </c>
      <c r="E1322" t="s">
        <v>370</v>
      </c>
      <c r="F1322" t="s">
        <v>371</v>
      </c>
      <c r="G1322" t="s">
        <v>372</v>
      </c>
      <c r="H1322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22" t="s">
        <v>373</v>
      </c>
      <c r="J1322">
        <v>9153781692</v>
      </c>
      <c r="K1322">
        <v>33260369</v>
      </c>
      <c r="L1322" s="24" t="s">
        <v>2193</v>
      </c>
      <c r="M1322" t="s">
        <v>111</v>
      </c>
      <c r="N1322" t="str">
        <f>VLOOKUP(درخواست[[#This Row],[کدکتاب]],کتاب[#All],4,FALSE)</f>
        <v>سایر</v>
      </c>
      <c r="O1322">
        <f>VLOOKUP(درخواست[[#This Row],[کدکتاب]],کتاب[#All],3,FALSE)</f>
        <v>880000</v>
      </c>
      <c r="P1322">
        <f>IF(درخواست[[#This Row],[ناشر]]="هاجر",VLOOKUP(درخواست[[#This Row],[استان]],تخفیف[#All],3,FALSE),VLOOKUP(درخواست[[#This Row],[استان]],تخفیف[#All],4,FALSE))</f>
        <v>0.35</v>
      </c>
      <c r="Q1322">
        <f>درخواست[[#This Row],[پشت جلد]]*(1-درخواست[[#This Row],[تخفیف]])</f>
        <v>572000</v>
      </c>
      <c r="R1322">
        <v>9</v>
      </c>
    </row>
    <row r="1323" spans="1:18" x14ac:dyDescent="0.25">
      <c r="A1323" s="24" t="s">
        <v>1863</v>
      </c>
      <c r="B1323" t="s">
        <v>369</v>
      </c>
      <c r="C1323">
        <v>3130701105</v>
      </c>
      <c r="D1323" s="21" t="str">
        <f>MID(درخواست[[#This Row],[کدمدرسه]],1,1)</f>
        <v>3</v>
      </c>
      <c r="E1323" t="s">
        <v>370</v>
      </c>
      <c r="F1323" t="s">
        <v>371</v>
      </c>
      <c r="G1323" t="s">
        <v>372</v>
      </c>
      <c r="H1323" t="str">
        <f>درخواست[[#This Row],[استان]]&amp;"/"&amp;درخواست[[#This Row],[شهر]]&amp;"/"&amp;درخواست[[#This Row],[مدرسه]]</f>
        <v>سیستان و بلوچستان/زاهدان/مؤسسه آموزش عالی حوزوی نرجس(علیهاالسلام)</v>
      </c>
      <c r="I1323" t="s">
        <v>373</v>
      </c>
      <c r="J1323">
        <v>9153781692</v>
      </c>
      <c r="K1323">
        <v>33260369</v>
      </c>
      <c r="L1323" s="24" t="s">
        <v>2202</v>
      </c>
      <c r="M1323" t="s">
        <v>122</v>
      </c>
      <c r="N1323" t="str">
        <f>VLOOKUP(درخواست[[#This Row],[کدکتاب]],کتاب[#All],4,FALSE)</f>
        <v>سایر</v>
      </c>
      <c r="O1323">
        <f>VLOOKUP(درخواست[[#This Row],[کدکتاب]],کتاب[#All],3,FALSE)</f>
        <v>170000</v>
      </c>
      <c r="P1323">
        <f>IF(درخواست[[#This Row],[ناشر]]="هاجر",VLOOKUP(درخواست[[#This Row],[استان]],تخفیف[#All],3,FALSE),VLOOKUP(درخواست[[#This Row],[استان]],تخفیف[#All],4,FALSE))</f>
        <v>0.35</v>
      </c>
      <c r="Q1323">
        <f>درخواست[[#This Row],[پشت جلد]]*(1-درخواست[[#This Row],[تخفیف]])</f>
        <v>110500</v>
      </c>
      <c r="R1323">
        <v>13</v>
      </c>
    </row>
    <row r="1324" spans="1:18" x14ac:dyDescent="0.25">
      <c r="A1324" s="24" t="s">
        <v>1864</v>
      </c>
      <c r="B1324" t="s">
        <v>374</v>
      </c>
      <c r="C1324">
        <v>3240203153</v>
      </c>
      <c r="D1324" s="21" t="str">
        <f>MID(درخواست[[#This Row],[کدمدرسه]],1,1)</f>
        <v>3</v>
      </c>
      <c r="E1324" t="s">
        <v>135</v>
      </c>
      <c r="F1324" t="s">
        <v>375</v>
      </c>
      <c r="G1324" t="s">
        <v>132</v>
      </c>
      <c r="H1324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24" t="s">
        <v>376</v>
      </c>
      <c r="J1324">
        <v>9113158172</v>
      </c>
      <c r="K1324">
        <v>1132311019</v>
      </c>
      <c r="L1324" s="24" t="s">
        <v>2103</v>
      </c>
      <c r="M1324" t="s">
        <v>20</v>
      </c>
      <c r="N1324" t="str">
        <f>VLOOKUP(درخواست[[#This Row],[کدکتاب]],کتاب[#All],4,FALSE)</f>
        <v>سایر</v>
      </c>
      <c r="O1324">
        <f>VLOOKUP(درخواست[[#This Row],[کدکتاب]],کتاب[#All],3,FALSE)</f>
        <v>550000</v>
      </c>
      <c r="P1324">
        <f>IF(درخواست[[#This Row],[ناشر]]="هاجر",VLOOKUP(درخواست[[#This Row],[استان]],تخفیف[#All],3,FALSE),VLOOKUP(درخواست[[#This Row],[استان]],تخفیف[#All],4,FALSE))</f>
        <v>0.25</v>
      </c>
      <c r="Q1324">
        <f>درخواست[[#This Row],[پشت جلد]]*(1-درخواست[[#This Row],[تخفیف]])</f>
        <v>412500</v>
      </c>
      <c r="R1324">
        <v>7</v>
      </c>
    </row>
    <row r="1325" spans="1:18" x14ac:dyDescent="0.25">
      <c r="A1325" s="24" t="s">
        <v>1865</v>
      </c>
      <c r="B1325" t="s">
        <v>374</v>
      </c>
      <c r="C1325">
        <v>3240203153</v>
      </c>
      <c r="D1325" s="21" t="str">
        <f>MID(درخواست[[#This Row],[کدمدرسه]],1,1)</f>
        <v>3</v>
      </c>
      <c r="E1325" t="s">
        <v>135</v>
      </c>
      <c r="F1325" t="s">
        <v>375</v>
      </c>
      <c r="G1325" t="s">
        <v>132</v>
      </c>
      <c r="H1325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25" t="s">
        <v>376</v>
      </c>
      <c r="J1325">
        <v>9113158172</v>
      </c>
      <c r="K1325">
        <v>1132311019</v>
      </c>
      <c r="L1325" s="24" t="s">
        <v>2104</v>
      </c>
      <c r="M1325" t="s">
        <v>21</v>
      </c>
      <c r="N1325" t="str">
        <f>VLOOKUP(درخواست[[#This Row],[کدکتاب]],کتاب[#All],4,FALSE)</f>
        <v>سایر</v>
      </c>
      <c r="O1325">
        <f>VLOOKUP(درخواست[[#This Row],[کدکتاب]],کتاب[#All],3,FALSE)</f>
        <v>900000</v>
      </c>
      <c r="P1325">
        <f>IF(درخواست[[#This Row],[ناشر]]="هاجر",VLOOKUP(درخواست[[#This Row],[استان]],تخفیف[#All],3,FALSE),VLOOKUP(درخواست[[#This Row],[استان]],تخفیف[#All],4,FALSE))</f>
        <v>0.25</v>
      </c>
      <c r="Q1325">
        <f>درخواست[[#This Row],[پشت جلد]]*(1-درخواست[[#This Row],[تخفیف]])</f>
        <v>675000</v>
      </c>
      <c r="R1325">
        <v>10</v>
      </c>
    </row>
    <row r="1326" spans="1:18" x14ac:dyDescent="0.25">
      <c r="A1326" s="24" t="s">
        <v>1866</v>
      </c>
      <c r="B1326" t="s">
        <v>374</v>
      </c>
      <c r="C1326">
        <v>3240203153</v>
      </c>
      <c r="D1326" s="21" t="str">
        <f>MID(درخواست[[#This Row],[کدمدرسه]],1,1)</f>
        <v>3</v>
      </c>
      <c r="E1326" t="s">
        <v>135</v>
      </c>
      <c r="F1326" t="s">
        <v>375</v>
      </c>
      <c r="G1326" t="s">
        <v>132</v>
      </c>
      <c r="H1326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26" t="s">
        <v>376</v>
      </c>
      <c r="J1326">
        <v>9113158172</v>
      </c>
      <c r="K1326">
        <v>1132311019</v>
      </c>
      <c r="L1326" s="24" t="s">
        <v>2105</v>
      </c>
      <c r="M1326" t="s">
        <v>22</v>
      </c>
      <c r="N1326" t="str">
        <f>VLOOKUP(درخواست[[#This Row],[کدکتاب]],کتاب[#All],4,FALSE)</f>
        <v>سایر</v>
      </c>
      <c r="O1326">
        <f>VLOOKUP(درخواست[[#This Row],[کدکتاب]],کتاب[#All],3,FALSE)</f>
        <v>400000</v>
      </c>
      <c r="P1326">
        <f>IF(درخواست[[#This Row],[ناشر]]="هاجر",VLOOKUP(درخواست[[#This Row],[استان]],تخفیف[#All],3,FALSE),VLOOKUP(درخواست[[#This Row],[استان]],تخفیف[#All],4,FALSE))</f>
        <v>0.25</v>
      </c>
      <c r="Q1326">
        <f>درخواست[[#This Row],[پشت جلد]]*(1-درخواست[[#This Row],[تخفیف]])</f>
        <v>300000</v>
      </c>
      <c r="R1326">
        <v>7</v>
      </c>
    </row>
    <row r="1327" spans="1:18" x14ac:dyDescent="0.25">
      <c r="A1327" s="24" t="s">
        <v>1867</v>
      </c>
      <c r="B1327" t="s">
        <v>374</v>
      </c>
      <c r="C1327">
        <v>3240203153</v>
      </c>
      <c r="D1327" s="21" t="str">
        <f>MID(درخواست[[#This Row],[کدمدرسه]],1,1)</f>
        <v>3</v>
      </c>
      <c r="E1327" t="s">
        <v>135</v>
      </c>
      <c r="F1327" t="s">
        <v>375</v>
      </c>
      <c r="G1327" t="s">
        <v>132</v>
      </c>
      <c r="H1327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27" t="s">
        <v>376</v>
      </c>
      <c r="J1327">
        <v>9113158172</v>
      </c>
      <c r="K1327">
        <v>1132311019</v>
      </c>
      <c r="L1327" s="24" t="s">
        <v>2117</v>
      </c>
      <c r="M1327" t="s">
        <v>33</v>
      </c>
      <c r="N1327" t="str">
        <f>VLOOKUP(درخواست[[#This Row],[کدکتاب]],کتاب[#All],4,FALSE)</f>
        <v>سایر</v>
      </c>
      <c r="O1327">
        <f>VLOOKUP(درخواست[[#This Row],[کدکتاب]],کتاب[#All],3,FALSE)</f>
        <v>220000</v>
      </c>
      <c r="P1327">
        <f>IF(درخواست[[#This Row],[ناشر]]="هاجر",VLOOKUP(درخواست[[#This Row],[استان]],تخفیف[#All],3,FALSE),VLOOKUP(درخواست[[#This Row],[استان]],تخفیف[#All],4,FALSE))</f>
        <v>0.25</v>
      </c>
      <c r="Q1327">
        <f>درخواست[[#This Row],[پشت جلد]]*(1-درخواست[[#This Row],[تخفیف]])</f>
        <v>165000</v>
      </c>
      <c r="R1327">
        <v>3</v>
      </c>
    </row>
    <row r="1328" spans="1:18" x14ac:dyDescent="0.25">
      <c r="A1328" s="24" t="s">
        <v>1868</v>
      </c>
      <c r="B1328" t="s">
        <v>374</v>
      </c>
      <c r="C1328">
        <v>3240203153</v>
      </c>
      <c r="D1328" s="21" t="str">
        <f>MID(درخواست[[#This Row],[کدمدرسه]],1,1)</f>
        <v>3</v>
      </c>
      <c r="E1328" t="s">
        <v>135</v>
      </c>
      <c r="F1328" t="s">
        <v>375</v>
      </c>
      <c r="G1328" t="s">
        <v>132</v>
      </c>
      <c r="H1328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28" t="s">
        <v>376</v>
      </c>
      <c r="J1328">
        <v>9113158172</v>
      </c>
      <c r="K1328">
        <v>1132311019</v>
      </c>
      <c r="L1328" s="24" t="s">
        <v>2132</v>
      </c>
      <c r="M1328" t="s">
        <v>46</v>
      </c>
      <c r="N1328" t="str">
        <f>VLOOKUP(درخواست[[#This Row],[کدکتاب]],کتاب[#All],4,FALSE)</f>
        <v>سایر</v>
      </c>
      <c r="O1328">
        <f>VLOOKUP(درخواست[[#This Row],[کدکتاب]],کتاب[#All],3,FALSE)</f>
        <v>400000</v>
      </c>
      <c r="P1328">
        <f>IF(درخواست[[#This Row],[ناشر]]="هاجر",VLOOKUP(درخواست[[#This Row],[استان]],تخفیف[#All],3,FALSE),VLOOKUP(درخواست[[#This Row],[استان]],تخفیف[#All],4,FALSE))</f>
        <v>0.25</v>
      </c>
      <c r="Q1328">
        <f>درخواست[[#This Row],[پشت جلد]]*(1-درخواست[[#This Row],[تخفیف]])</f>
        <v>300000</v>
      </c>
      <c r="R1328">
        <v>4</v>
      </c>
    </row>
    <row r="1329" spans="1:18" x14ac:dyDescent="0.25">
      <c r="A1329" s="24" t="s">
        <v>1869</v>
      </c>
      <c r="B1329" t="s">
        <v>374</v>
      </c>
      <c r="C1329">
        <v>3240203153</v>
      </c>
      <c r="D1329" s="21" t="str">
        <f>MID(درخواست[[#This Row],[کدمدرسه]],1,1)</f>
        <v>3</v>
      </c>
      <c r="E1329" t="s">
        <v>135</v>
      </c>
      <c r="F1329" t="s">
        <v>375</v>
      </c>
      <c r="G1329" t="s">
        <v>132</v>
      </c>
      <c r="H1329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29" t="s">
        <v>376</v>
      </c>
      <c r="J1329">
        <v>9113158172</v>
      </c>
      <c r="K1329">
        <v>1132311019</v>
      </c>
      <c r="L1329" s="24" t="s">
        <v>2134</v>
      </c>
      <c r="M1329" t="s">
        <v>53</v>
      </c>
      <c r="N1329" t="str">
        <f>VLOOKUP(درخواست[[#This Row],[کدکتاب]],کتاب[#All],4,FALSE)</f>
        <v>سایر</v>
      </c>
      <c r="O1329">
        <f>VLOOKUP(درخواست[[#This Row],[کدکتاب]],کتاب[#All],3,FALSE)</f>
        <v>233000</v>
      </c>
      <c r="P1329">
        <f>IF(درخواست[[#This Row],[ناشر]]="هاجر",VLOOKUP(درخواست[[#This Row],[استان]],تخفیف[#All],3,FALSE),VLOOKUP(درخواست[[#This Row],[استان]],تخفیف[#All],4,FALSE))</f>
        <v>0.25</v>
      </c>
      <c r="Q1329">
        <f>درخواست[[#This Row],[پشت جلد]]*(1-درخواست[[#This Row],[تخفیف]])</f>
        <v>174750</v>
      </c>
      <c r="R1329">
        <v>12</v>
      </c>
    </row>
    <row r="1330" spans="1:18" x14ac:dyDescent="0.25">
      <c r="A1330" s="24" t="s">
        <v>1870</v>
      </c>
      <c r="B1330" t="s">
        <v>374</v>
      </c>
      <c r="C1330">
        <v>3240203153</v>
      </c>
      <c r="D1330" s="21" t="str">
        <f>MID(درخواست[[#This Row],[کدمدرسه]],1,1)</f>
        <v>3</v>
      </c>
      <c r="E1330" t="s">
        <v>135</v>
      </c>
      <c r="F1330" t="s">
        <v>375</v>
      </c>
      <c r="G1330" t="s">
        <v>132</v>
      </c>
      <c r="H1330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30" t="s">
        <v>376</v>
      </c>
      <c r="J1330">
        <v>9113158172</v>
      </c>
      <c r="K1330">
        <v>1132311019</v>
      </c>
      <c r="L1330" s="24" t="s">
        <v>2135</v>
      </c>
      <c r="M1330" t="s">
        <v>54</v>
      </c>
      <c r="N1330" t="str">
        <f>VLOOKUP(درخواست[[#This Row],[کدکتاب]],کتاب[#All],4,FALSE)</f>
        <v>سایر</v>
      </c>
      <c r="O1330">
        <f>VLOOKUP(درخواست[[#This Row],[کدکتاب]],کتاب[#All],3,FALSE)</f>
        <v>600000</v>
      </c>
      <c r="P1330">
        <f>IF(درخواست[[#This Row],[ناشر]]="هاجر",VLOOKUP(درخواست[[#This Row],[استان]],تخفیف[#All],3,FALSE),VLOOKUP(درخواست[[#This Row],[استان]],تخفیف[#All],4,FALSE))</f>
        <v>0.25</v>
      </c>
      <c r="Q1330">
        <f>درخواست[[#This Row],[پشت جلد]]*(1-درخواست[[#This Row],[تخفیف]])</f>
        <v>450000</v>
      </c>
      <c r="R1330">
        <v>13</v>
      </c>
    </row>
    <row r="1331" spans="1:18" x14ac:dyDescent="0.25">
      <c r="A1331" s="24" t="s">
        <v>1871</v>
      </c>
      <c r="B1331" t="s">
        <v>374</v>
      </c>
      <c r="C1331">
        <v>3240203153</v>
      </c>
      <c r="D1331" s="21" t="str">
        <f>MID(درخواست[[#This Row],[کدمدرسه]],1,1)</f>
        <v>3</v>
      </c>
      <c r="E1331" t="s">
        <v>135</v>
      </c>
      <c r="F1331" t="s">
        <v>375</v>
      </c>
      <c r="G1331" t="s">
        <v>132</v>
      </c>
      <c r="H1331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31" t="s">
        <v>376</v>
      </c>
      <c r="J1331">
        <v>9113158172</v>
      </c>
      <c r="K1331">
        <v>1132311019</v>
      </c>
      <c r="L1331" s="24" t="s">
        <v>2153</v>
      </c>
      <c r="M1331" t="s">
        <v>69</v>
      </c>
      <c r="N1331" t="str">
        <f>VLOOKUP(درخواست[[#This Row],[کدکتاب]],کتاب[#All],4,FALSE)</f>
        <v>سایر</v>
      </c>
      <c r="O1331">
        <f>VLOOKUP(درخواست[[#This Row],[کدکتاب]],کتاب[#All],3,FALSE)</f>
        <v>390000</v>
      </c>
      <c r="P1331">
        <f>IF(درخواست[[#This Row],[ناشر]]="هاجر",VLOOKUP(درخواست[[#This Row],[استان]],تخفیف[#All],3,FALSE),VLOOKUP(درخواست[[#This Row],[استان]],تخفیف[#All],4,FALSE))</f>
        <v>0.25</v>
      </c>
      <c r="Q1331">
        <f>درخواست[[#This Row],[پشت جلد]]*(1-درخواست[[#This Row],[تخفیف]])</f>
        <v>292500</v>
      </c>
      <c r="R1331">
        <v>7</v>
      </c>
    </row>
    <row r="1332" spans="1:18" x14ac:dyDescent="0.25">
      <c r="A1332" s="24" t="s">
        <v>1872</v>
      </c>
      <c r="B1332" t="s">
        <v>374</v>
      </c>
      <c r="C1332">
        <v>3240203153</v>
      </c>
      <c r="D1332" s="21" t="str">
        <f>MID(درخواست[[#This Row],[کدمدرسه]],1,1)</f>
        <v>3</v>
      </c>
      <c r="E1332" t="s">
        <v>135</v>
      </c>
      <c r="F1332" t="s">
        <v>375</v>
      </c>
      <c r="G1332" t="s">
        <v>132</v>
      </c>
      <c r="H1332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32" t="s">
        <v>376</v>
      </c>
      <c r="J1332">
        <v>9113158172</v>
      </c>
      <c r="K1332">
        <v>1132311019</v>
      </c>
      <c r="L1332" s="24" t="s">
        <v>2149</v>
      </c>
      <c r="M1332" t="s">
        <v>70</v>
      </c>
      <c r="N1332" t="str">
        <f>VLOOKUP(درخواست[[#This Row],[کدکتاب]],کتاب[#All],4,FALSE)</f>
        <v>سایر</v>
      </c>
      <c r="O1332">
        <f>VLOOKUP(درخواست[[#This Row],[کدکتاب]],کتاب[#All],3,FALSE)</f>
        <v>340000</v>
      </c>
      <c r="P1332">
        <f>IF(درخواست[[#This Row],[ناشر]]="هاجر",VLOOKUP(درخواست[[#This Row],[استان]],تخفیف[#All],3,FALSE),VLOOKUP(درخواست[[#This Row],[استان]],تخفیف[#All],4,FALSE))</f>
        <v>0.25</v>
      </c>
      <c r="Q1332">
        <f>درخواست[[#This Row],[پشت جلد]]*(1-درخواست[[#This Row],[تخفیف]])</f>
        <v>255000</v>
      </c>
      <c r="R1332">
        <v>13</v>
      </c>
    </row>
    <row r="1333" spans="1:18" x14ac:dyDescent="0.25">
      <c r="A1333" s="24" t="s">
        <v>1873</v>
      </c>
      <c r="B1333" t="s">
        <v>374</v>
      </c>
      <c r="C1333">
        <v>3240203153</v>
      </c>
      <c r="D1333" s="21" t="str">
        <f>MID(درخواست[[#This Row],[کدمدرسه]],1,1)</f>
        <v>3</v>
      </c>
      <c r="E1333" t="s">
        <v>135</v>
      </c>
      <c r="F1333" t="s">
        <v>375</v>
      </c>
      <c r="G1333" t="s">
        <v>132</v>
      </c>
      <c r="H1333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33" t="s">
        <v>376</v>
      </c>
      <c r="J1333">
        <v>9113158172</v>
      </c>
      <c r="K1333">
        <v>1132311019</v>
      </c>
      <c r="L1333" s="24" t="s">
        <v>2156</v>
      </c>
      <c r="M1333" t="s">
        <v>75</v>
      </c>
      <c r="N1333" t="str">
        <f>VLOOKUP(درخواست[[#This Row],[کدکتاب]],کتاب[#All],4,FALSE)</f>
        <v>هاجر</v>
      </c>
      <c r="O1333">
        <f>VLOOKUP(درخواست[[#This Row],[کدکتاب]],کتاب[#All],3,FALSE)</f>
        <v>500000</v>
      </c>
      <c r="P1333">
        <f>IF(درخواست[[#This Row],[ناشر]]="هاجر",VLOOKUP(درخواست[[#This Row],[استان]],تخفیف[#All],3,FALSE),VLOOKUP(درخواست[[#This Row],[استان]],تخفیف[#All],4,FALSE))</f>
        <v>0.37</v>
      </c>
      <c r="Q1333">
        <f>درخواست[[#This Row],[پشت جلد]]*(1-درخواست[[#This Row],[تخفیف]])</f>
        <v>315000</v>
      </c>
      <c r="R1333">
        <v>10</v>
      </c>
    </row>
    <row r="1334" spans="1:18" x14ac:dyDescent="0.25">
      <c r="A1334" s="24" t="s">
        <v>1874</v>
      </c>
      <c r="B1334" t="s">
        <v>374</v>
      </c>
      <c r="C1334">
        <v>3240203153</v>
      </c>
      <c r="D1334" s="21" t="str">
        <f>MID(درخواست[[#This Row],[کدمدرسه]],1,1)</f>
        <v>3</v>
      </c>
      <c r="E1334" t="s">
        <v>135</v>
      </c>
      <c r="F1334" t="s">
        <v>375</v>
      </c>
      <c r="G1334" t="s">
        <v>132</v>
      </c>
      <c r="H1334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34" t="s">
        <v>376</v>
      </c>
      <c r="J1334">
        <v>9113158172</v>
      </c>
      <c r="K1334">
        <v>1132311019</v>
      </c>
      <c r="L1334" s="24" t="s">
        <v>2160</v>
      </c>
      <c r="M1334" t="s">
        <v>77</v>
      </c>
      <c r="N1334" t="str">
        <f>VLOOKUP(درخواست[[#This Row],[کدکتاب]],کتاب[#All],4,FALSE)</f>
        <v>سایر</v>
      </c>
      <c r="O1334">
        <f>VLOOKUP(درخواست[[#This Row],[کدکتاب]],کتاب[#All],3,FALSE)</f>
        <v>566000</v>
      </c>
      <c r="P1334">
        <f>IF(درخواست[[#This Row],[ناشر]]="هاجر",VLOOKUP(درخواست[[#This Row],[استان]],تخفیف[#All],3,FALSE),VLOOKUP(درخواست[[#This Row],[استان]],تخفیف[#All],4,FALSE))</f>
        <v>0.25</v>
      </c>
      <c r="Q1334">
        <f>درخواست[[#This Row],[پشت جلد]]*(1-درخواست[[#This Row],[تخفیف]])</f>
        <v>424500</v>
      </c>
      <c r="R1334">
        <v>12</v>
      </c>
    </row>
    <row r="1335" spans="1:18" x14ac:dyDescent="0.25">
      <c r="A1335" s="24" t="s">
        <v>1875</v>
      </c>
      <c r="B1335" t="s">
        <v>374</v>
      </c>
      <c r="C1335">
        <v>3240203153</v>
      </c>
      <c r="D1335" s="21" t="str">
        <f>MID(درخواست[[#This Row],[کدمدرسه]],1,1)</f>
        <v>3</v>
      </c>
      <c r="E1335" t="s">
        <v>135</v>
      </c>
      <c r="F1335" t="s">
        <v>375</v>
      </c>
      <c r="G1335" t="s">
        <v>132</v>
      </c>
      <c r="H1335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35" t="s">
        <v>376</v>
      </c>
      <c r="J1335">
        <v>9113158172</v>
      </c>
      <c r="K1335">
        <v>1132311019</v>
      </c>
      <c r="L1335" s="24" t="s">
        <v>2159</v>
      </c>
      <c r="M1335" t="s">
        <v>78</v>
      </c>
      <c r="N1335" t="str">
        <f>VLOOKUP(درخواست[[#This Row],[کدکتاب]],کتاب[#All],4,FALSE)</f>
        <v>هاجر</v>
      </c>
      <c r="O1335">
        <f>VLOOKUP(درخواست[[#This Row],[کدکتاب]],کتاب[#All],3,FALSE)</f>
        <v>490000</v>
      </c>
      <c r="P1335">
        <f>IF(درخواست[[#This Row],[ناشر]]="هاجر",VLOOKUP(درخواست[[#This Row],[استان]],تخفیف[#All],3,FALSE),VLOOKUP(درخواست[[#This Row],[استان]],تخفیف[#All],4,FALSE))</f>
        <v>0.37</v>
      </c>
      <c r="Q1335">
        <f>درخواست[[#This Row],[پشت جلد]]*(1-درخواست[[#This Row],[تخفیف]])</f>
        <v>308700</v>
      </c>
      <c r="R1335">
        <v>15</v>
      </c>
    </row>
    <row r="1336" spans="1:18" x14ac:dyDescent="0.25">
      <c r="A1336" s="24" t="s">
        <v>1876</v>
      </c>
      <c r="B1336" t="s">
        <v>374</v>
      </c>
      <c r="C1336">
        <v>3240203153</v>
      </c>
      <c r="D1336" s="21" t="str">
        <f>MID(درخواست[[#This Row],[کدمدرسه]],1,1)</f>
        <v>3</v>
      </c>
      <c r="E1336" t="s">
        <v>135</v>
      </c>
      <c r="F1336" t="s">
        <v>375</v>
      </c>
      <c r="G1336" t="s">
        <v>132</v>
      </c>
      <c r="H1336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36" t="s">
        <v>376</v>
      </c>
      <c r="J1336">
        <v>9113158172</v>
      </c>
      <c r="K1336">
        <v>1132311019</v>
      </c>
      <c r="L1336" s="24" t="s">
        <v>2165</v>
      </c>
      <c r="M1336" t="s">
        <v>81</v>
      </c>
      <c r="N1336" t="str">
        <f>VLOOKUP(درخواست[[#This Row],[کدکتاب]],کتاب[#All],4,FALSE)</f>
        <v>سایر</v>
      </c>
      <c r="O1336">
        <f>VLOOKUP(درخواست[[#This Row],[کدکتاب]],کتاب[#All],3,FALSE)</f>
        <v>235000</v>
      </c>
      <c r="P1336">
        <f>IF(درخواست[[#This Row],[ناشر]]="هاجر",VLOOKUP(درخواست[[#This Row],[استان]],تخفیف[#All],3,FALSE),VLOOKUP(درخواست[[#This Row],[استان]],تخفیف[#All],4,FALSE))</f>
        <v>0.25</v>
      </c>
      <c r="Q1336">
        <f>درخواست[[#This Row],[پشت جلد]]*(1-درخواست[[#This Row],[تخفیف]])</f>
        <v>176250</v>
      </c>
      <c r="R1336">
        <v>2</v>
      </c>
    </row>
    <row r="1337" spans="1:18" x14ac:dyDescent="0.25">
      <c r="A1337" s="24" t="s">
        <v>1877</v>
      </c>
      <c r="B1337" t="s">
        <v>374</v>
      </c>
      <c r="C1337">
        <v>3240203153</v>
      </c>
      <c r="D1337" s="21" t="str">
        <f>MID(درخواست[[#This Row],[کدمدرسه]],1,1)</f>
        <v>3</v>
      </c>
      <c r="E1337" t="s">
        <v>135</v>
      </c>
      <c r="F1337" t="s">
        <v>375</v>
      </c>
      <c r="G1337" t="s">
        <v>132</v>
      </c>
      <c r="H1337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37" t="s">
        <v>376</v>
      </c>
      <c r="J1337">
        <v>9113158172</v>
      </c>
      <c r="K1337">
        <v>1132311019</v>
      </c>
      <c r="L1337" s="24" t="s">
        <v>2173</v>
      </c>
      <c r="M1337" t="s">
        <v>90</v>
      </c>
      <c r="N1337" t="str">
        <f>VLOOKUP(درخواست[[#This Row],[کدکتاب]],کتاب[#All],4,FALSE)</f>
        <v>سایر</v>
      </c>
      <c r="O1337">
        <f>VLOOKUP(درخواست[[#This Row],[کدکتاب]],کتاب[#All],3,FALSE)</f>
        <v>150000</v>
      </c>
      <c r="P1337">
        <f>IF(درخواست[[#This Row],[ناشر]]="هاجر",VLOOKUP(درخواست[[#This Row],[استان]],تخفیف[#All],3,FALSE),VLOOKUP(درخواست[[#This Row],[استان]],تخفیف[#All],4,FALSE))</f>
        <v>0.25</v>
      </c>
      <c r="Q1337">
        <f>درخواست[[#This Row],[پشت جلد]]*(1-درخواست[[#This Row],[تخفیف]])</f>
        <v>112500</v>
      </c>
      <c r="R1337">
        <v>13</v>
      </c>
    </row>
    <row r="1338" spans="1:18" x14ac:dyDescent="0.25">
      <c r="A1338" s="24" t="s">
        <v>1878</v>
      </c>
      <c r="B1338" t="s">
        <v>374</v>
      </c>
      <c r="C1338">
        <v>3240203153</v>
      </c>
      <c r="D1338" s="21" t="str">
        <f>MID(درخواست[[#This Row],[کدمدرسه]],1,1)</f>
        <v>3</v>
      </c>
      <c r="E1338" t="s">
        <v>135</v>
      </c>
      <c r="F1338" t="s">
        <v>375</v>
      </c>
      <c r="G1338" t="s">
        <v>132</v>
      </c>
      <c r="H1338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38" t="s">
        <v>376</v>
      </c>
      <c r="J1338">
        <v>9113158172</v>
      </c>
      <c r="K1338">
        <v>1132311019</v>
      </c>
      <c r="L1338" s="24" t="s">
        <v>2179</v>
      </c>
      <c r="M1338" t="s">
        <v>97</v>
      </c>
      <c r="N1338" t="str">
        <f>VLOOKUP(درخواست[[#This Row],[کدکتاب]],کتاب[#All],4,FALSE)</f>
        <v>هاجر</v>
      </c>
      <c r="O1338">
        <f>VLOOKUP(درخواست[[#This Row],[کدکتاب]],کتاب[#All],3,FALSE)</f>
        <v>420000</v>
      </c>
      <c r="P1338">
        <f>IF(درخواست[[#This Row],[ناشر]]="هاجر",VLOOKUP(درخواست[[#This Row],[استان]],تخفیف[#All],3,FALSE),VLOOKUP(درخواست[[#This Row],[استان]],تخفیف[#All],4,FALSE))</f>
        <v>0.37</v>
      </c>
      <c r="Q1338">
        <f>درخواست[[#This Row],[پشت جلد]]*(1-درخواست[[#This Row],[تخفیف]])</f>
        <v>264600</v>
      </c>
      <c r="R1338">
        <v>5</v>
      </c>
    </row>
    <row r="1339" spans="1:18" x14ac:dyDescent="0.25">
      <c r="A1339" s="24" t="s">
        <v>1879</v>
      </c>
      <c r="B1339" t="s">
        <v>374</v>
      </c>
      <c r="C1339">
        <v>3240203153</v>
      </c>
      <c r="D1339" s="21" t="str">
        <f>MID(درخواست[[#This Row],[کدمدرسه]],1,1)</f>
        <v>3</v>
      </c>
      <c r="E1339" t="s">
        <v>135</v>
      </c>
      <c r="F1339" t="s">
        <v>375</v>
      </c>
      <c r="G1339" t="s">
        <v>132</v>
      </c>
      <c r="H1339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39" t="s">
        <v>376</v>
      </c>
      <c r="J1339">
        <v>9113158172</v>
      </c>
      <c r="K1339">
        <v>1132311019</v>
      </c>
      <c r="L1339" s="24" t="s">
        <v>2182</v>
      </c>
      <c r="M1339" t="s">
        <v>100</v>
      </c>
      <c r="N1339" t="str">
        <f>VLOOKUP(درخواست[[#This Row],[کدکتاب]],کتاب[#All],4,FALSE)</f>
        <v>سایر</v>
      </c>
      <c r="O1339">
        <f>VLOOKUP(درخواست[[#This Row],[کدکتاب]],کتاب[#All],3,FALSE)</f>
        <v>450000</v>
      </c>
      <c r="P1339">
        <f>IF(درخواست[[#This Row],[ناشر]]="هاجر",VLOOKUP(درخواست[[#This Row],[استان]],تخفیف[#All],3,FALSE),VLOOKUP(درخواست[[#This Row],[استان]],تخفیف[#All],4,FALSE))</f>
        <v>0.25</v>
      </c>
      <c r="Q1339">
        <f>درخواست[[#This Row],[پشت جلد]]*(1-درخواست[[#This Row],[تخفیف]])</f>
        <v>337500</v>
      </c>
      <c r="R1339">
        <v>3</v>
      </c>
    </row>
    <row r="1340" spans="1:18" x14ac:dyDescent="0.25">
      <c r="A1340" s="24" t="s">
        <v>1880</v>
      </c>
      <c r="B1340" t="s">
        <v>374</v>
      </c>
      <c r="C1340">
        <v>3240203153</v>
      </c>
      <c r="D1340" s="21" t="str">
        <f>MID(درخواست[[#This Row],[کدمدرسه]],1,1)</f>
        <v>3</v>
      </c>
      <c r="E1340" t="s">
        <v>135</v>
      </c>
      <c r="F1340" t="s">
        <v>375</v>
      </c>
      <c r="G1340" t="s">
        <v>132</v>
      </c>
      <c r="H1340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40" t="s">
        <v>376</v>
      </c>
      <c r="J1340">
        <v>9113158172</v>
      </c>
      <c r="K1340">
        <v>1132311019</v>
      </c>
      <c r="L1340" s="24" t="s">
        <v>2192</v>
      </c>
      <c r="M1340" t="s">
        <v>110</v>
      </c>
      <c r="N1340" t="str">
        <f>VLOOKUP(درخواست[[#This Row],[کدکتاب]],کتاب[#All],4,FALSE)</f>
        <v>سایر</v>
      </c>
      <c r="O1340">
        <f>VLOOKUP(درخواست[[#This Row],[کدکتاب]],کتاب[#All],3,FALSE)</f>
        <v>58000</v>
      </c>
      <c r="P1340">
        <f>IF(درخواست[[#This Row],[ناشر]]="هاجر",VLOOKUP(درخواست[[#This Row],[استان]],تخفیف[#All],3,FALSE),VLOOKUP(درخواست[[#This Row],[استان]],تخفیف[#All],4,FALSE))</f>
        <v>0.25</v>
      </c>
      <c r="Q1340">
        <f>درخواست[[#This Row],[پشت جلد]]*(1-درخواست[[#This Row],[تخفیف]])</f>
        <v>43500</v>
      </c>
      <c r="R1340">
        <v>5</v>
      </c>
    </row>
    <row r="1341" spans="1:18" x14ac:dyDescent="0.25">
      <c r="A1341" s="24" t="s">
        <v>1881</v>
      </c>
      <c r="B1341" t="s">
        <v>374</v>
      </c>
      <c r="C1341">
        <v>3240203153</v>
      </c>
      <c r="D1341" s="21" t="str">
        <f>MID(درخواست[[#This Row],[کدمدرسه]],1,1)</f>
        <v>3</v>
      </c>
      <c r="E1341" t="s">
        <v>135</v>
      </c>
      <c r="F1341" t="s">
        <v>375</v>
      </c>
      <c r="G1341" t="s">
        <v>132</v>
      </c>
      <c r="H1341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41" t="s">
        <v>376</v>
      </c>
      <c r="J1341">
        <v>9113158172</v>
      </c>
      <c r="K1341">
        <v>1132311019</v>
      </c>
      <c r="L1341" s="24" t="s">
        <v>2193</v>
      </c>
      <c r="M1341" t="s">
        <v>111</v>
      </c>
      <c r="N1341" t="str">
        <f>VLOOKUP(درخواست[[#This Row],[کدکتاب]],کتاب[#All],4,FALSE)</f>
        <v>سایر</v>
      </c>
      <c r="O1341">
        <f>VLOOKUP(درخواست[[#This Row],[کدکتاب]],کتاب[#All],3,FALSE)</f>
        <v>880000</v>
      </c>
      <c r="P1341">
        <f>IF(درخواست[[#This Row],[ناشر]]="هاجر",VLOOKUP(درخواست[[#This Row],[استان]],تخفیف[#All],3,FALSE),VLOOKUP(درخواست[[#This Row],[استان]],تخفیف[#All],4,FALSE))</f>
        <v>0.25</v>
      </c>
      <c r="Q1341">
        <f>درخواست[[#This Row],[پشت جلد]]*(1-درخواست[[#This Row],[تخفیف]])</f>
        <v>660000</v>
      </c>
      <c r="R1341">
        <v>6</v>
      </c>
    </row>
    <row r="1342" spans="1:18" x14ac:dyDescent="0.25">
      <c r="A1342" s="24" t="s">
        <v>1882</v>
      </c>
      <c r="B1342" t="s">
        <v>374</v>
      </c>
      <c r="C1342">
        <v>3240203153</v>
      </c>
      <c r="D1342" s="21" t="str">
        <f>MID(درخواست[[#This Row],[کدمدرسه]],1,1)</f>
        <v>3</v>
      </c>
      <c r="E1342" t="s">
        <v>135</v>
      </c>
      <c r="F1342" t="s">
        <v>375</v>
      </c>
      <c r="G1342" t="s">
        <v>132</v>
      </c>
      <c r="H1342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42" t="s">
        <v>376</v>
      </c>
      <c r="J1342">
        <v>9113158172</v>
      </c>
      <c r="K1342">
        <v>1132311019</v>
      </c>
      <c r="L1342" s="24" t="s">
        <v>2110</v>
      </c>
      <c r="M1342" t="s">
        <v>112</v>
      </c>
      <c r="N1342" t="str">
        <f>VLOOKUP(درخواست[[#This Row],[کدکتاب]],کتاب[#All],4,FALSE)</f>
        <v>سایر</v>
      </c>
      <c r="O1342">
        <f>VLOOKUP(درخواست[[#This Row],[کدکتاب]],کتاب[#All],3,FALSE)</f>
        <v>600000</v>
      </c>
      <c r="P1342">
        <f>IF(درخواست[[#This Row],[ناشر]]="هاجر",VLOOKUP(درخواست[[#This Row],[استان]],تخفیف[#All],3,FALSE),VLOOKUP(درخواست[[#This Row],[استان]],تخفیف[#All],4,FALSE))</f>
        <v>0.25</v>
      </c>
      <c r="Q1342">
        <f>درخواست[[#This Row],[پشت جلد]]*(1-درخواست[[#This Row],[تخفیف]])</f>
        <v>450000</v>
      </c>
      <c r="R1342">
        <v>8</v>
      </c>
    </row>
    <row r="1343" spans="1:18" x14ac:dyDescent="0.25">
      <c r="A1343" s="24" t="s">
        <v>1883</v>
      </c>
      <c r="B1343" t="s">
        <v>374</v>
      </c>
      <c r="C1343">
        <v>3240203153</v>
      </c>
      <c r="D1343" s="21" t="str">
        <f>MID(درخواست[[#This Row],[کدمدرسه]],1,1)</f>
        <v>3</v>
      </c>
      <c r="E1343" t="s">
        <v>135</v>
      </c>
      <c r="F1343" t="s">
        <v>375</v>
      </c>
      <c r="G1343" t="s">
        <v>132</v>
      </c>
      <c r="H1343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43" t="s">
        <v>376</v>
      </c>
      <c r="J1343">
        <v>9113158172</v>
      </c>
      <c r="K1343">
        <v>1132311019</v>
      </c>
      <c r="L1343" s="24" t="s">
        <v>2196</v>
      </c>
      <c r="M1343" t="s">
        <v>116</v>
      </c>
      <c r="N1343" t="str">
        <f>VLOOKUP(درخواست[[#This Row],[کدکتاب]],کتاب[#All],4,FALSE)</f>
        <v>سایر</v>
      </c>
      <c r="O1343">
        <f>VLOOKUP(درخواست[[#This Row],[کدکتاب]],کتاب[#All],3,FALSE)</f>
        <v>290000</v>
      </c>
      <c r="P1343">
        <f>IF(درخواست[[#This Row],[ناشر]]="هاجر",VLOOKUP(درخواست[[#This Row],[استان]],تخفیف[#All],3,FALSE),VLOOKUP(درخواست[[#This Row],[استان]],تخفیف[#All],4,FALSE))</f>
        <v>0.25</v>
      </c>
      <c r="Q1343">
        <f>درخواست[[#This Row],[پشت جلد]]*(1-درخواست[[#This Row],[تخفیف]])</f>
        <v>217500</v>
      </c>
      <c r="R1343">
        <v>7</v>
      </c>
    </row>
    <row r="1344" spans="1:18" x14ac:dyDescent="0.25">
      <c r="A1344" s="24" t="s">
        <v>1884</v>
      </c>
      <c r="B1344" t="s">
        <v>374</v>
      </c>
      <c r="C1344">
        <v>3240203153</v>
      </c>
      <c r="D1344" s="21" t="str">
        <f>MID(درخواست[[#This Row],[کدمدرسه]],1,1)</f>
        <v>3</v>
      </c>
      <c r="E1344" t="s">
        <v>135</v>
      </c>
      <c r="F1344" t="s">
        <v>375</v>
      </c>
      <c r="G1344" t="s">
        <v>132</v>
      </c>
      <c r="H1344" t="str">
        <f>درخواست[[#This Row],[استان]]&amp;"/"&amp;درخواست[[#This Row],[شهر]]&amp;"/"&amp;درخواست[[#This Row],[مدرسه]]</f>
        <v>مازندران/بابل/مؤسسه آموزش عالی حوزوی الزهرا(علیهاالسلام)</v>
      </c>
      <c r="I1344" t="s">
        <v>376</v>
      </c>
      <c r="J1344">
        <v>9113158172</v>
      </c>
      <c r="K1344">
        <v>1132311019</v>
      </c>
      <c r="L1344" s="24" t="s">
        <v>2202</v>
      </c>
      <c r="M1344" t="s">
        <v>122</v>
      </c>
      <c r="N1344" t="str">
        <f>VLOOKUP(درخواست[[#This Row],[کدکتاب]],کتاب[#All],4,FALSE)</f>
        <v>سایر</v>
      </c>
      <c r="O1344">
        <f>VLOOKUP(درخواست[[#This Row],[کدکتاب]],کتاب[#All],3,FALSE)</f>
        <v>170000</v>
      </c>
      <c r="P1344">
        <f>IF(درخواست[[#This Row],[ناشر]]="هاجر",VLOOKUP(درخواست[[#This Row],[استان]],تخفیف[#All],3,FALSE),VLOOKUP(درخواست[[#This Row],[استان]],تخفیف[#All],4,FALSE))</f>
        <v>0.25</v>
      </c>
      <c r="Q1344">
        <f>درخواست[[#This Row],[پشت جلد]]*(1-درخواست[[#This Row],[تخفیف]])</f>
        <v>127500</v>
      </c>
      <c r="R1344">
        <v>5</v>
      </c>
    </row>
    <row r="1345" spans="1:18" x14ac:dyDescent="0.25">
      <c r="A1345" s="24" t="s">
        <v>1885</v>
      </c>
      <c r="B1345" t="s">
        <v>377</v>
      </c>
      <c r="C1345">
        <v>3010501130</v>
      </c>
      <c r="D1345" s="21" t="str">
        <f>MID(درخواست[[#This Row],[کدمدرسه]],1,1)</f>
        <v>3</v>
      </c>
      <c r="E1345" t="s">
        <v>130</v>
      </c>
      <c r="F1345" t="s">
        <v>131</v>
      </c>
      <c r="G1345" t="s">
        <v>378</v>
      </c>
      <c r="H1345" t="str">
        <f>درخواست[[#This Row],[استان]]&amp;"/"&amp;درخواست[[#This Row],[شهر]]&amp;"/"&amp;درخواست[[#This Row],[مدرسه]]</f>
        <v>آذربایجان شرقی/تبریز/حضرت فاطمه (س)</v>
      </c>
      <c r="I1345" t="s">
        <v>379</v>
      </c>
      <c r="J1345">
        <v>9144095104</v>
      </c>
      <c r="K1345">
        <v>4132444503</v>
      </c>
      <c r="L1345" s="24" t="s">
        <v>2209</v>
      </c>
      <c r="M1345" t="s">
        <v>16</v>
      </c>
      <c r="N1345" t="str">
        <f>VLOOKUP(درخواست[[#This Row],[کدکتاب]],کتاب[#All],4,FALSE)</f>
        <v>سایر</v>
      </c>
      <c r="O1345">
        <f>VLOOKUP(درخواست[[#This Row],[کدکتاب]],کتاب[#All],3,FALSE)</f>
        <v>790000</v>
      </c>
      <c r="P1345">
        <f>IF(درخواست[[#This Row],[ناشر]]="هاجر",VLOOKUP(درخواست[[#This Row],[استان]],تخفیف[#All],3,FALSE),VLOOKUP(درخواست[[#This Row],[استان]],تخفیف[#All],4,FALSE))</f>
        <v>0.25</v>
      </c>
      <c r="Q1345">
        <f>درخواست[[#This Row],[پشت جلد]]*(1-درخواست[[#This Row],[تخفیف]])</f>
        <v>592500</v>
      </c>
      <c r="R1345">
        <v>5</v>
      </c>
    </row>
    <row r="1346" spans="1:18" x14ac:dyDescent="0.25">
      <c r="A1346" s="24" t="s">
        <v>1886</v>
      </c>
      <c r="B1346" t="s">
        <v>377</v>
      </c>
      <c r="C1346">
        <v>3010501130</v>
      </c>
      <c r="D1346" s="21" t="str">
        <f>MID(درخواست[[#This Row],[کدمدرسه]],1,1)</f>
        <v>3</v>
      </c>
      <c r="E1346" t="s">
        <v>130</v>
      </c>
      <c r="F1346" t="s">
        <v>131</v>
      </c>
      <c r="G1346" t="s">
        <v>378</v>
      </c>
      <c r="H1346" t="str">
        <f>درخواست[[#This Row],[استان]]&amp;"/"&amp;درخواست[[#This Row],[شهر]]&amp;"/"&amp;درخواست[[#This Row],[مدرسه]]</f>
        <v>آذربایجان شرقی/تبریز/حضرت فاطمه (س)</v>
      </c>
      <c r="I1346" t="s">
        <v>379</v>
      </c>
      <c r="J1346">
        <v>9144095104</v>
      </c>
      <c r="K1346">
        <v>4132444503</v>
      </c>
      <c r="L1346" s="24" t="s">
        <v>2100</v>
      </c>
      <c r="M1346" t="s">
        <v>17</v>
      </c>
      <c r="N1346" t="str">
        <f>VLOOKUP(درخواست[[#This Row],[کدکتاب]],کتاب[#All],4,FALSE)</f>
        <v>هاجر</v>
      </c>
      <c r="O1346">
        <f>VLOOKUP(درخواست[[#This Row],[کدکتاب]],کتاب[#All],3,FALSE)</f>
        <v>320000</v>
      </c>
      <c r="P1346">
        <f>IF(درخواست[[#This Row],[ناشر]]="هاجر",VLOOKUP(درخواست[[#This Row],[استان]],تخفیف[#All],3,FALSE),VLOOKUP(درخواست[[#This Row],[استان]],تخفیف[#All],4,FALSE))</f>
        <v>0.37</v>
      </c>
      <c r="Q1346">
        <f>درخواست[[#This Row],[پشت جلد]]*(1-درخواست[[#This Row],[تخفیف]])</f>
        <v>201600</v>
      </c>
      <c r="R1346">
        <v>9</v>
      </c>
    </row>
    <row r="1347" spans="1:18" x14ac:dyDescent="0.25">
      <c r="A1347" s="24" t="s">
        <v>1887</v>
      </c>
      <c r="B1347" t="s">
        <v>377</v>
      </c>
      <c r="C1347">
        <v>3010501130</v>
      </c>
      <c r="D1347" s="21" t="str">
        <f>MID(درخواست[[#This Row],[کدمدرسه]],1,1)</f>
        <v>3</v>
      </c>
      <c r="E1347" t="s">
        <v>130</v>
      </c>
      <c r="F1347" t="s">
        <v>131</v>
      </c>
      <c r="G1347" t="s">
        <v>378</v>
      </c>
      <c r="H1347" t="str">
        <f>درخواست[[#This Row],[استان]]&amp;"/"&amp;درخواست[[#This Row],[شهر]]&amp;"/"&amp;درخواست[[#This Row],[مدرسه]]</f>
        <v>آذربایجان شرقی/تبریز/حضرت فاطمه (س)</v>
      </c>
      <c r="I1347" t="s">
        <v>379</v>
      </c>
      <c r="J1347">
        <v>9144095104</v>
      </c>
      <c r="K1347">
        <v>4132444503</v>
      </c>
      <c r="L1347" s="24" t="s">
        <v>2101</v>
      </c>
      <c r="M1347" t="s">
        <v>18</v>
      </c>
      <c r="N1347" t="str">
        <f>VLOOKUP(درخواست[[#This Row],[کدکتاب]],کتاب[#All],4,FALSE)</f>
        <v>سایر</v>
      </c>
      <c r="O1347">
        <f>VLOOKUP(درخواست[[#This Row],[کدکتاب]],کتاب[#All],3,FALSE)</f>
        <v>180000</v>
      </c>
      <c r="P1347">
        <f>IF(درخواست[[#This Row],[ناشر]]="هاجر",VLOOKUP(درخواست[[#This Row],[استان]],تخفیف[#All],3,FALSE),VLOOKUP(درخواست[[#This Row],[استان]],تخفیف[#All],4,FALSE))</f>
        <v>0.25</v>
      </c>
      <c r="Q1347">
        <f>درخواست[[#This Row],[پشت جلد]]*(1-درخواست[[#This Row],[تخفیف]])</f>
        <v>135000</v>
      </c>
      <c r="R1347">
        <v>14</v>
      </c>
    </row>
    <row r="1348" spans="1:18" x14ac:dyDescent="0.25">
      <c r="A1348" s="24" t="s">
        <v>1888</v>
      </c>
      <c r="B1348" t="s">
        <v>377</v>
      </c>
      <c r="C1348">
        <v>3010501130</v>
      </c>
      <c r="D1348" s="21" t="str">
        <f>MID(درخواست[[#This Row],[کدمدرسه]],1,1)</f>
        <v>3</v>
      </c>
      <c r="E1348" t="s">
        <v>130</v>
      </c>
      <c r="F1348" t="s">
        <v>131</v>
      </c>
      <c r="G1348" t="s">
        <v>378</v>
      </c>
      <c r="H1348" t="str">
        <f>درخواست[[#This Row],[استان]]&amp;"/"&amp;درخواست[[#This Row],[شهر]]&amp;"/"&amp;درخواست[[#This Row],[مدرسه]]</f>
        <v>آذربایجان شرقی/تبریز/حضرت فاطمه (س)</v>
      </c>
      <c r="I1348" t="s">
        <v>379</v>
      </c>
      <c r="J1348">
        <v>9144095104</v>
      </c>
      <c r="K1348">
        <v>4132444503</v>
      </c>
      <c r="L1348" s="24" t="s">
        <v>2102</v>
      </c>
      <c r="M1348" t="s">
        <v>19</v>
      </c>
      <c r="N1348" t="str">
        <f>VLOOKUP(درخواست[[#This Row],[کدکتاب]],کتاب[#All],4,FALSE)</f>
        <v>سایر</v>
      </c>
      <c r="O1348">
        <f>VLOOKUP(درخواست[[#This Row],[کدکتاب]],کتاب[#All],3,FALSE)</f>
        <v>650000</v>
      </c>
      <c r="P1348">
        <f>IF(درخواست[[#This Row],[ناشر]]="هاجر",VLOOKUP(درخواست[[#This Row],[استان]],تخفیف[#All],3,FALSE),VLOOKUP(درخواست[[#This Row],[استان]],تخفیف[#All],4,FALSE))</f>
        <v>0.25</v>
      </c>
      <c r="Q1348">
        <f>درخواست[[#This Row],[پشت جلد]]*(1-درخواست[[#This Row],[تخفیف]])</f>
        <v>487500</v>
      </c>
      <c r="R1348">
        <v>0</v>
      </c>
    </row>
    <row r="1349" spans="1:18" x14ac:dyDescent="0.25">
      <c r="A1349" s="24" t="s">
        <v>1889</v>
      </c>
      <c r="B1349" t="s">
        <v>377</v>
      </c>
      <c r="C1349">
        <v>3010501130</v>
      </c>
      <c r="D1349" s="21" t="str">
        <f>MID(درخواست[[#This Row],[کدمدرسه]],1,1)</f>
        <v>3</v>
      </c>
      <c r="E1349" t="s">
        <v>130</v>
      </c>
      <c r="F1349" t="s">
        <v>131</v>
      </c>
      <c r="G1349" t="s">
        <v>378</v>
      </c>
      <c r="H1349" t="str">
        <f>درخواست[[#This Row],[استان]]&amp;"/"&amp;درخواست[[#This Row],[شهر]]&amp;"/"&amp;درخواست[[#This Row],[مدرسه]]</f>
        <v>آذربایجان شرقی/تبریز/حضرت فاطمه (س)</v>
      </c>
      <c r="I1349" t="s">
        <v>379</v>
      </c>
      <c r="J1349">
        <v>9144095104</v>
      </c>
      <c r="K1349">
        <v>4132444503</v>
      </c>
      <c r="L1349" s="24" t="s">
        <v>2103</v>
      </c>
      <c r="M1349" t="s">
        <v>20</v>
      </c>
      <c r="N1349" t="str">
        <f>VLOOKUP(درخواست[[#This Row],[کدکتاب]],کتاب[#All],4,FALSE)</f>
        <v>سایر</v>
      </c>
      <c r="O1349">
        <f>VLOOKUP(درخواست[[#This Row],[کدکتاب]],کتاب[#All],3,FALSE)</f>
        <v>550000</v>
      </c>
      <c r="P1349">
        <f>IF(درخواست[[#This Row],[ناشر]]="هاجر",VLOOKUP(درخواست[[#This Row],[استان]],تخفیف[#All],3,FALSE),VLOOKUP(درخواست[[#This Row],[استان]],تخفیف[#All],4,FALSE))</f>
        <v>0.25</v>
      </c>
      <c r="Q1349">
        <f>درخواست[[#This Row],[پشت جلد]]*(1-درخواست[[#This Row],[تخفیف]])</f>
        <v>412500</v>
      </c>
      <c r="R1349">
        <v>0</v>
      </c>
    </row>
    <row r="1350" spans="1:18" x14ac:dyDescent="0.25">
      <c r="A1350" s="24" t="s">
        <v>1890</v>
      </c>
      <c r="B1350" t="s">
        <v>377</v>
      </c>
      <c r="C1350">
        <v>3010501130</v>
      </c>
      <c r="D1350" s="21" t="str">
        <f>MID(درخواست[[#This Row],[کدمدرسه]],1,1)</f>
        <v>3</v>
      </c>
      <c r="E1350" t="s">
        <v>130</v>
      </c>
      <c r="F1350" t="s">
        <v>131</v>
      </c>
      <c r="G1350" t="s">
        <v>378</v>
      </c>
      <c r="H1350" t="str">
        <f>درخواست[[#This Row],[استان]]&amp;"/"&amp;درخواست[[#This Row],[شهر]]&amp;"/"&amp;درخواست[[#This Row],[مدرسه]]</f>
        <v>آذربایجان شرقی/تبریز/حضرت فاطمه (س)</v>
      </c>
      <c r="I1350" t="s">
        <v>379</v>
      </c>
      <c r="J1350">
        <v>9144095104</v>
      </c>
      <c r="K1350">
        <v>4132444503</v>
      </c>
      <c r="L1350" s="24" t="s">
        <v>2104</v>
      </c>
      <c r="M1350" t="s">
        <v>21</v>
      </c>
      <c r="N1350" t="str">
        <f>VLOOKUP(درخواست[[#This Row],[کدکتاب]],کتاب[#All],4,FALSE)</f>
        <v>سایر</v>
      </c>
      <c r="O1350">
        <f>VLOOKUP(درخواست[[#This Row],[کدکتاب]],کتاب[#All],3,FALSE)</f>
        <v>900000</v>
      </c>
      <c r="P1350">
        <f>IF(درخواست[[#This Row],[ناشر]]="هاجر",VLOOKUP(درخواست[[#This Row],[استان]],تخفیف[#All],3,FALSE),VLOOKUP(درخواست[[#This Row],[استان]],تخفیف[#All],4,FALSE))</f>
        <v>0.25</v>
      </c>
      <c r="Q1350">
        <f>درخواست[[#This Row],[پشت جلد]]*(1-درخواست[[#This Row],[تخفیف]])</f>
        <v>675000</v>
      </c>
      <c r="R1350">
        <v>5</v>
      </c>
    </row>
    <row r="1351" spans="1:18" x14ac:dyDescent="0.25">
      <c r="A1351" s="24" t="s">
        <v>1891</v>
      </c>
      <c r="B1351" t="s">
        <v>377</v>
      </c>
      <c r="C1351">
        <v>3010501130</v>
      </c>
      <c r="D1351" s="21" t="str">
        <f>MID(درخواست[[#This Row],[کدمدرسه]],1,1)</f>
        <v>3</v>
      </c>
      <c r="E1351" t="s">
        <v>130</v>
      </c>
      <c r="F1351" t="s">
        <v>131</v>
      </c>
      <c r="G1351" t="s">
        <v>378</v>
      </c>
      <c r="H1351" t="str">
        <f>درخواست[[#This Row],[استان]]&amp;"/"&amp;درخواست[[#This Row],[شهر]]&amp;"/"&amp;درخواست[[#This Row],[مدرسه]]</f>
        <v>آذربایجان شرقی/تبریز/حضرت فاطمه (س)</v>
      </c>
      <c r="I1351" t="s">
        <v>379</v>
      </c>
      <c r="J1351">
        <v>9144095104</v>
      </c>
      <c r="K1351">
        <v>4132444503</v>
      </c>
      <c r="L1351" s="24" t="s">
        <v>2105</v>
      </c>
      <c r="M1351" t="s">
        <v>22</v>
      </c>
      <c r="N1351" t="str">
        <f>VLOOKUP(درخواست[[#This Row],[کدکتاب]],کتاب[#All],4,FALSE)</f>
        <v>سایر</v>
      </c>
      <c r="O1351">
        <f>VLOOKUP(درخواست[[#This Row],[کدکتاب]],کتاب[#All],3,FALSE)</f>
        <v>400000</v>
      </c>
      <c r="P1351">
        <f>IF(درخواست[[#This Row],[ناشر]]="هاجر",VLOOKUP(درخواست[[#This Row],[استان]],تخفیف[#All],3,FALSE),VLOOKUP(درخواست[[#This Row],[استان]],تخفیف[#All],4,FALSE))</f>
        <v>0.25</v>
      </c>
      <c r="Q1351">
        <f>درخواست[[#This Row],[پشت جلد]]*(1-درخواست[[#This Row],[تخفیف]])</f>
        <v>300000</v>
      </c>
      <c r="R1351">
        <v>0</v>
      </c>
    </row>
    <row r="1352" spans="1:18" x14ac:dyDescent="0.25">
      <c r="A1352" s="24" t="s">
        <v>1892</v>
      </c>
      <c r="B1352" t="s">
        <v>377</v>
      </c>
      <c r="C1352">
        <v>3010501130</v>
      </c>
      <c r="D1352" s="21" t="str">
        <f>MID(درخواست[[#This Row],[کدمدرسه]],1,1)</f>
        <v>3</v>
      </c>
      <c r="E1352" t="s">
        <v>130</v>
      </c>
      <c r="F1352" t="s">
        <v>131</v>
      </c>
      <c r="G1352" t="s">
        <v>378</v>
      </c>
      <c r="H1352" t="str">
        <f>درخواست[[#This Row],[استان]]&amp;"/"&amp;درخواست[[#This Row],[شهر]]&amp;"/"&amp;درخواست[[#This Row],[مدرسه]]</f>
        <v>آذربایجان شرقی/تبریز/حضرت فاطمه (س)</v>
      </c>
      <c r="I1352" t="s">
        <v>379</v>
      </c>
      <c r="J1352">
        <v>9144095104</v>
      </c>
      <c r="K1352">
        <v>4132444503</v>
      </c>
      <c r="L1352" s="24" t="s">
        <v>2106</v>
      </c>
      <c r="M1352" t="s">
        <v>23</v>
      </c>
      <c r="N1352" t="str">
        <f>VLOOKUP(درخواست[[#This Row],[کدکتاب]],کتاب[#All],4,FALSE)</f>
        <v>سایر</v>
      </c>
      <c r="O1352">
        <f>VLOOKUP(درخواست[[#This Row],[کدکتاب]],کتاب[#All],3,FALSE)</f>
        <v>0</v>
      </c>
      <c r="P1352">
        <f>IF(درخواست[[#This Row],[ناشر]]="هاجر",VLOOKUP(درخواست[[#This Row],[استان]],تخفیف[#All],3,FALSE),VLOOKUP(درخواست[[#This Row],[استان]],تخفیف[#All],4,FALSE))</f>
        <v>0.25</v>
      </c>
      <c r="Q1352">
        <f>درخواست[[#This Row],[پشت جلد]]*(1-درخواست[[#This Row],[تخفیف]])</f>
        <v>0</v>
      </c>
      <c r="R1352">
        <v>0</v>
      </c>
    </row>
    <row r="1353" spans="1:18" x14ac:dyDescent="0.25">
      <c r="A1353" s="24" t="s">
        <v>1893</v>
      </c>
      <c r="B1353" t="s">
        <v>377</v>
      </c>
      <c r="C1353">
        <v>3010501130</v>
      </c>
      <c r="D1353" s="21" t="str">
        <f>MID(درخواست[[#This Row],[کدمدرسه]],1,1)</f>
        <v>3</v>
      </c>
      <c r="E1353" t="s">
        <v>130</v>
      </c>
      <c r="F1353" t="s">
        <v>131</v>
      </c>
      <c r="G1353" t="s">
        <v>378</v>
      </c>
      <c r="H1353" t="str">
        <f>درخواست[[#This Row],[استان]]&amp;"/"&amp;درخواست[[#This Row],[شهر]]&amp;"/"&amp;درخواست[[#This Row],[مدرسه]]</f>
        <v>آذربایجان شرقی/تبریز/حضرت فاطمه (س)</v>
      </c>
      <c r="I1353" t="s">
        <v>379</v>
      </c>
      <c r="J1353">
        <v>9144095104</v>
      </c>
      <c r="K1353">
        <v>4132444503</v>
      </c>
      <c r="L1353" s="24" t="s">
        <v>2107</v>
      </c>
      <c r="M1353" t="s">
        <v>24</v>
      </c>
      <c r="N1353" t="str">
        <f>VLOOKUP(درخواست[[#This Row],[کدکتاب]],کتاب[#All],4,FALSE)</f>
        <v>سایر</v>
      </c>
      <c r="O1353">
        <f>VLOOKUP(درخواست[[#This Row],[کدکتاب]],کتاب[#All],3,FALSE)</f>
        <v>220000</v>
      </c>
      <c r="P1353">
        <f>IF(درخواست[[#This Row],[ناشر]]="هاجر",VLOOKUP(درخواست[[#This Row],[استان]],تخفیف[#All],3,FALSE),VLOOKUP(درخواست[[#This Row],[استان]],تخفیف[#All],4,FALSE))</f>
        <v>0.25</v>
      </c>
      <c r="Q1353">
        <f>درخواست[[#This Row],[پشت جلد]]*(1-درخواست[[#This Row],[تخفیف]])</f>
        <v>165000</v>
      </c>
      <c r="R1353">
        <v>0</v>
      </c>
    </row>
    <row r="1354" spans="1:18" x14ac:dyDescent="0.25">
      <c r="A1354" s="24" t="s">
        <v>1894</v>
      </c>
      <c r="B1354" t="s">
        <v>377</v>
      </c>
      <c r="C1354">
        <v>3010501130</v>
      </c>
      <c r="D1354" s="21" t="str">
        <f>MID(درخواست[[#This Row],[کدمدرسه]],1,1)</f>
        <v>3</v>
      </c>
      <c r="E1354" t="s">
        <v>130</v>
      </c>
      <c r="F1354" t="s">
        <v>131</v>
      </c>
      <c r="G1354" t="s">
        <v>378</v>
      </c>
      <c r="H1354" t="str">
        <f>درخواست[[#This Row],[استان]]&amp;"/"&amp;درخواست[[#This Row],[شهر]]&amp;"/"&amp;درخواست[[#This Row],[مدرسه]]</f>
        <v>آذربایجان شرقی/تبریز/حضرت فاطمه (س)</v>
      </c>
      <c r="I1354" t="s">
        <v>379</v>
      </c>
      <c r="J1354">
        <v>9144095104</v>
      </c>
      <c r="K1354">
        <v>4132444503</v>
      </c>
      <c r="L1354" s="24" t="s">
        <v>2108</v>
      </c>
      <c r="M1354" t="s">
        <v>25</v>
      </c>
      <c r="N1354" t="str">
        <f>VLOOKUP(درخواست[[#This Row],[کدکتاب]],کتاب[#All],4,FALSE)</f>
        <v>سایر</v>
      </c>
      <c r="O1354">
        <f>VLOOKUP(درخواست[[#This Row],[کدکتاب]],کتاب[#All],3,FALSE)</f>
        <v>1400000</v>
      </c>
      <c r="P1354">
        <f>IF(درخواست[[#This Row],[ناشر]]="هاجر",VLOOKUP(درخواست[[#This Row],[استان]],تخفیف[#All],3,FALSE),VLOOKUP(درخواست[[#This Row],[استان]],تخفیف[#All],4,FALSE))</f>
        <v>0.25</v>
      </c>
      <c r="Q1354">
        <f>درخواست[[#This Row],[پشت جلد]]*(1-درخواست[[#This Row],[تخفیف]])</f>
        <v>1050000</v>
      </c>
      <c r="R1354">
        <v>0</v>
      </c>
    </row>
    <row r="1355" spans="1:18" x14ac:dyDescent="0.25">
      <c r="A1355" s="24" t="s">
        <v>1895</v>
      </c>
      <c r="B1355" t="s">
        <v>377</v>
      </c>
      <c r="C1355">
        <v>3010501130</v>
      </c>
      <c r="D1355" s="21" t="str">
        <f>MID(درخواست[[#This Row],[کدمدرسه]],1,1)</f>
        <v>3</v>
      </c>
      <c r="E1355" t="s">
        <v>130</v>
      </c>
      <c r="F1355" t="s">
        <v>131</v>
      </c>
      <c r="G1355" t="s">
        <v>378</v>
      </c>
      <c r="H1355" t="str">
        <f>درخواست[[#This Row],[استان]]&amp;"/"&amp;درخواست[[#This Row],[شهر]]&amp;"/"&amp;درخواست[[#This Row],[مدرسه]]</f>
        <v>آذربایجان شرقی/تبریز/حضرت فاطمه (س)</v>
      </c>
      <c r="I1355" t="s">
        <v>379</v>
      </c>
      <c r="J1355">
        <v>9144095104</v>
      </c>
      <c r="K1355">
        <v>4132444503</v>
      </c>
      <c r="L1355" s="24" t="s">
        <v>2109</v>
      </c>
      <c r="M1355" t="s">
        <v>26</v>
      </c>
      <c r="N1355" t="str">
        <f>VLOOKUP(درخواست[[#This Row],[کدکتاب]],کتاب[#All],4,FALSE)</f>
        <v>سایر</v>
      </c>
      <c r="O1355">
        <f>VLOOKUP(درخواست[[#This Row],[کدکتاب]],کتاب[#All],3,FALSE)</f>
        <v>170000</v>
      </c>
      <c r="P1355">
        <f>IF(درخواست[[#This Row],[ناشر]]="هاجر",VLOOKUP(درخواست[[#This Row],[استان]],تخفیف[#All],3,FALSE),VLOOKUP(درخواست[[#This Row],[استان]],تخفیف[#All],4,FALSE))</f>
        <v>0.25</v>
      </c>
      <c r="Q1355">
        <f>درخواست[[#This Row],[پشت جلد]]*(1-درخواست[[#This Row],[تخفیف]])</f>
        <v>127500</v>
      </c>
      <c r="R1355">
        <v>0</v>
      </c>
    </row>
    <row r="1356" spans="1:18" x14ac:dyDescent="0.25">
      <c r="A1356" s="24" t="s">
        <v>1896</v>
      </c>
      <c r="B1356" t="s">
        <v>377</v>
      </c>
      <c r="C1356">
        <v>3010501130</v>
      </c>
      <c r="D1356" s="21" t="str">
        <f>MID(درخواست[[#This Row],[کدمدرسه]],1,1)</f>
        <v>3</v>
      </c>
      <c r="E1356" t="s">
        <v>130</v>
      </c>
      <c r="F1356" t="s">
        <v>131</v>
      </c>
      <c r="G1356" t="s">
        <v>378</v>
      </c>
      <c r="H1356" t="str">
        <f>درخواست[[#This Row],[استان]]&amp;"/"&amp;درخواست[[#This Row],[شهر]]&amp;"/"&amp;درخواست[[#This Row],[مدرسه]]</f>
        <v>آذربایجان شرقی/تبریز/حضرت فاطمه (س)</v>
      </c>
      <c r="I1356" t="s">
        <v>379</v>
      </c>
      <c r="J1356">
        <v>9144095104</v>
      </c>
      <c r="K1356">
        <v>4132444503</v>
      </c>
      <c r="L1356" s="24" t="s">
        <v>2111</v>
      </c>
      <c r="M1356" t="s">
        <v>27</v>
      </c>
      <c r="N1356" t="str">
        <f>VLOOKUP(درخواست[[#This Row],[کدکتاب]],کتاب[#All],4,FALSE)</f>
        <v>سایر</v>
      </c>
      <c r="O1356">
        <f>VLOOKUP(درخواست[[#This Row],[کدکتاب]],کتاب[#All],3,FALSE)</f>
        <v>2100000</v>
      </c>
      <c r="P1356">
        <f>IF(درخواست[[#This Row],[ناشر]]="هاجر",VLOOKUP(درخواست[[#This Row],[استان]],تخفیف[#All],3,FALSE),VLOOKUP(درخواست[[#This Row],[استان]],تخفیف[#All],4,FALSE))</f>
        <v>0.25</v>
      </c>
      <c r="Q1356">
        <f>درخواست[[#This Row],[پشت جلد]]*(1-درخواست[[#This Row],[تخفیف]])</f>
        <v>1575000</v>
      </c>
      <c r="R1356">
        <v>0</v>
      </c>
    </row>
    <row r="1357" spans="1:18" x14ac:dyDescent="0.25">
      <c r="A1357" s="24" t="s">
        <v>1897</v>
      </c>
      <c r="B1357" t="s">
        <v>377</v>
      </c>
      <c r="C1357">
        <v>3010501130</v>
      </c>
      <c r="D1357" s="21" t="str">
        <f>MID(درخواست[[#This Row],[کدمدرسه]],1,1)</f>
        <v>3</v>
      </c>
      <c r="E1357" t="s">
        <v>130</v>
      </c>
      <c r="F1357" t="s">
        <v>131</v>
      </c>
      <c r="G1357" t="s">
        <v>378</v>
      </c>
      <c r="H1357" t="str">
        <f>درخواست[[#This Row],[استان]]&amp;"/"&amp;درخواست[[#This Row],[شهر]]&amp;"/"&amp;درخواست[[#This Row],[مدرسه]]</f>
        <v>آذربایجان شرقی/تبریز/حضرت فاطمه (س)</v>
      </c>
      <c r="I1357" t="s">
        <v>379</v>
      </c>
      <c r="J1357">
        <v>9144095104</v>
      </c>
      <c r="K1357">
        <v>4132444503</v>
      </c>
      <c r="L1357" s="24" t="s">
        <v>2116</v>
      </c>
      <c r="M1357" t="s">
        <v>28</v>
      </c>
      <c r="N1357" t="str">
        <f>VLOOKUP(درخواست[[#This Row],[کدکتاب]],کتاب[#All],4,FALSE)</f>
        <v>سایر</v>
      </c>
      <c r="O1357">
        <f>VLOOKUP(درخواست[[#This Row],[کدکتاب]],کتاب[#All],3,FALSE)</f>
        <v>200000</v>
      </c>
      <c r="P1357">
        <f>IF(درخواست[[#This Row],[ناشر]]="هاجر",VLOOKUP(درخواست[[#This Row],[استان]],تخفیف[#All],3,FALSE),VLOOKUP(درخواست[[#This Row],[استان]],تخفیف[#All],4,FALSE))</f>
        <v>0.25</v>
      </c>
      <c r="Q1357">
        <f>درخواست[[#This Row],[پشت جلد]]*(1-درخواست[[#This Row],[تخفیف]])</f>
        <v>150000</v>
      </c>
      <c r="R1357">
        <v>0</v>
      </c>
    </row>
    <row r="1358" spans="1:18" x14ac:dyDescent="0.25">
      <c r="A1358" s="24" t="s">
        <v>1898</v>
      </c>
      <c r="B1358" t="s">
        <v>377</v>
      </c>
      <c r="C1358">
        <v>3010501130</v>
      </c>
      <c r="D1358" s="21" t="str">
        <f>MID(درخواست[[#This Row],[کدمدرسه]],1,1)</f>
        <v>3</v>
      </c>
      <c r="E1358" t="s">
        <v>130</v>
      </c>
      <c r="F1358" t="s">
        <v>131</v>
      </c>
      <c r="G1358" t="s">
        <v>378</v>
      </c>
      <c r="H1358" t="str">
        <f>درخواست[[#This Row],[استان]]&amp;"/"&amp;درخواست[[#This Row],[شهر]]&amp;"/"&amp;درخواست[[#This Row],[مدرسه]]</f>
        <v>آذربایجان شرقی/تبریز/حضرت فاطمه (س)</v>
      </c>
      <c r="I1358" t="s">
        <v>379</v>
      </c>
      <c r="J1358">
        <v>9144095104</v>
      </c>
      <c r="K1358">
        <v>4132444503</v>
      </c>
      <c r="L1358" s="24" t="s">
        <v>2112</v>
      </c>
      <c r="M1358" t="s">
        <v>29</v>
      </c>
      <c r="N1358" t="str">
        <f>VLOOKUP(درخواست[[#This Row],[کدکتاب]],کتاب[#All],4,FALSE)</f>
        <v>سایر</v>
      </c>
      <c r="O1358">
        <f>VLOOKUP(درخواست[[#This Row],[کدکتاب]],کتاب[#All],3,FALSE)</f>
        <v>60000</v>
      </c>
      <c r="P1358">
        <f>IF(درخواست[[#This Row],[ناشر]]="هاجر",VLOOKUP(درخواست[[#This Row],[استان]],تخفیف[#All],3,FALSE),VLOOKUP(درخواست[[#This Row],[استان]],تخفیف[#All],4,FALSE))</f>
        <v>0.25</v>
      </c>
      <c r="Q1358">
        <f>درخواست[[#This Row],[پشت جلد]]*(1-درخواست[[#This Row],[تخفیف]])</f>
        <v>45000</v>
      </c>
      <c r="R1358">
        <v>0</v>
      </c>
    </row>
    <row r="1359" spans="1:18" x14ac:dyDescent="0.25">
      <c r="A1359" s="24" t="s">
        <v>1899</v>
      </c>
      <c r="B1359" t="s">
        <v>377</v>
      </c>
      <c r="C1359">
        <v>3010501130</v>
      </c>
      <c r="D1359" s="21" t="str">
        <f>MID(درخواست[[#This Row],[کدمدرسه]],1,1)</f>
        <v>3</v>
      </c>
      <c r="E1359" t="s">
        <v>130</v>
      </c>
      <c r="F1359" t="s">
        <v>131</v>
      </c>
      <c r="G1359" t="s">
        <v>378</v>
      </c>
      <c r="H1359" t="str">
        <f>درخواست[[#This Row],[استان]]&amp;"/"&amp;درخواست[[#This Row],[شهر]]&amp;"/"&amp;درخواست[[#This Row],[مدرسه]]</f>
        <v>آذربایجان شرقی/تبریز/حضرت فاطمه (س)</v>
      </c>
      <c r="I1359" t="s">
        <v>379</v>
      </c>
      <c r="J1359">
        <v>9144095104</v>
      </c>
      <c r="K1359">
        <v>4132444503</v>
      </c>
      <c r="L1359" s="24" t="s">
        <v>2113</v>
      </c>
      <c r="M1359" t="s">
        <v>30</v>
      </c>
      <c r="N1359" t="str">
        <f>VLOOKUP(درخواست[[#This Row],[کدکتاب]],کتاب[#All],4,FALSE)</f>
        <v>سایر</v>
      </c>
      <c r="O1359">
        <f>VLOOKUP(درخواست[[#This Row],[کدکتاب]],کتاب[#All],3,FALSE)</f>
        <v>350000</v>
      </c>
      <c r="P1359">
        <f>IF(درخواست[[#This Row],[ناشر]]="هاجر",VLOOKUP(درخواست[[#This Row],[استان]],تخفیف[#All],3,FALSE),VLOOKUP(درخواست[[#This Row],[استان]],تخفیف[#All],4,FALSE))</f>
        <v>0.25</v>
      </c>
      <c r="Q1359">
        <f>درخواست[[#This Row],[پشت جلد]]*(1-درخواست[[#This Row],[تخفیف]])</f>
        <v>262500</v>
      </c>
      <c r="R1359">
        <v>8</v>
      </c>
    </row>
    <row r="1360" spans="1:18" x14ac:dyDescent="0.25">
      <c r="A1360" s="24" t="s">
        <v>1900</v>
      </c>
      <c r="B1360" t="s">
        <v>377</v>
      </c>
      <c r="C1360">
        <v>3010501130</v>
      </c>
      <c r="D1360" s="21" t="str">
        <f>MID(درخواست[[#This Row],[کدمدرسه]],1,1)</f>
        <v>3</v>
      </c>
      <c r="E1360" t="s">
        <v>130</v>
      </c>
      <c r="F1360" t="s">
        <v>131</v>
      </c>
      <c r="G1360" t="s">
        <v>378</v>
      </c>
      <c r="H1360" t="str">
        <f>درخواست[[#This Row],[استان]]&amp;"/"&amp;درخواست[[#This Row],[شهر]]&amp;"/"&amp;درخواست[[#This Row],[مدرسه]]</f>
        <v>آذربایجان شرقی/تبریز/حضرت فاطمه (س)</v>
      </c>
      <c r="I1360" t="s">
        <v>379</v>
      </c>
      <c r="J1360">
        <v>9144095104</v>
      </c>
      <c r="K1360">
        <v>4132444503</v>
      </c>
      <c r="L1360" s="24" t="s">
        <v>2114</v>
      </c>
      <c r="M1360" t="s">
        <v>31</v>
      </c>
      <c r="N1360" t="str">
        <f>VLOOKUP(درخواست[[#This Row],[کدکتاب]],کتاب[#All],4,FALSE)</f>
        <v>سایر</v>
      </c>
      <c r="O1360">
        <f>VLOOKUP(درخواست[[#This Row],[کدکتاب]],کتاب[#All],3,FALSE)</f>
        <v>0</v>
      </c>
      <c r="P1360">
        <f>IF(درخواست[[#This Row],[ناشر]]="هاجر",VLOOKUP(درخواست[[#This Row],[استان]],تخفیف[#All],3,FALSE),VLOOKUP(درخواست[[#This Row],[استان]],تخفیف[#All],4,FALSE))</f>
        <v>0.25</v>
      </c>
      <c r="Q1360">
        <f>درخواست[[#This Row],[پشت جلد]]*(1-درخواست[[#This Row],[تخفیف]])</f>
        <v>0</v>
      </c>
      <c r="R1360">
        <v>0</v>
      </c>
    </row>
    <row r="1361" spans="1:18" x14ac:dyDescent="0.25">
      <c r="A1361" s="24" t="s">
        <v>1901</v>
      </c>
      <c r="B1361" t="s">
        <v>377</v>
      </c>
      <c r="C1361">
        <v>3010501130</v>
      </c>
      <c r="D1361" s="21" t="str">
        <f>MID(درخواست[[#This Row],[کدمدرسه]],1,1)</f>
        <v>3</v>
      </c>
      <c r="E1361" t="s">
        <v>130</v>
      </c>
      <c r="F1361" t="s">
        <v>131</v>
      </c>
      <c r="G1361" t="s">
        <v>378</v>
      </c>
      <c r="H1361" t="str">
        <f>درخواست[[#This Row],[استان]]&amp;"/"&amp;درخواست[[#This Row],[شهر]]&amp;"/"&amp;درخواست[[#This Row],[مدرسه]]</f>
        <v>آذربایجان شرقی/تبریز/حضرت فاطمه (س)</v>
      </c>
      <c r="I1361" t="s">
        <v>379</v>
      </c>
      <c r="J1361">
        <v>9144095104</v>
      </c>
      <c r="K1361">
        <v>4132444503</v>
      </c>
      <c r="L1361" s="24" t="s">
        <v>2115</v>
      </c>
      <c r="M1361" t="s">
        <v>32</v>
      </c>
      <c r="N1361" t="str">
        <f>VLOOKUP(درخواست[[#This Row],[کدکتاب]],کتاب[#All],4,FALSE)</f>
        <v>سایر</v>
      </c>
      <c r="O1361">
        <f>VLOOKUP(درخواست[[#This Row],[کدکتاب]],کتاب[#All],3,FALSE)</f>
        <v>250000</v>
      </c>
      <c r="P1361">
        <f>IF(درخواست[[#This Row],[ناشر]]="هاجر",VLOOKUP(درخواست[[#This Row],[استان]],تخفیف[#All],3,FALSE),VLOOKUP(درخواست[[#This Row],[استان]],تخفیف[#All],4,FALSE))</f>
        <v>0.25</v>
      </c>
      <c r="Q1361">
        <f>درخواست[[#This Row],[پشت جلد]]*(1-درخواست[[#This Row],[تخفیف]])</f>
        <v>187500</v>
      </c>
      <c r="R1361">
        <v>0</v>
      </c>
    </row>
    <row r="1362" spans="1:18" x14ac:dyDescent="0.25">
      <c r="A1362" s="24" t="s">
        <v>1902</v>
      </c>
      <c r="B1362" t="s">
        <v>377</v>
      </c>
      <c r="C1362">
        <v>3010501130</v>
      </c>
      <c r="D1362" s="21" t="str">
        <f>MID(درخواست[[#This Row],[کدمدرسه]],1,1)</f>
        <v>3</v>
      </c>
      <c r="E1362" t="s">
        <v>130</v>
      </c>
      <c r="F1362" t="s">
        <v>131</v>
      </c>
      <c r="G1362" t="s">
        <v>378</v>
      </c>
      <c r="H1362" t="str">
        <f>درخواست[[#This Row],[استان]]&amp;"/"&amp;درخواست[[#This Row],[شهر]]&amp;"/"&amp;درخواست[[#This Row],[مدرسه]]</f>
        <v>آذربایجان شرقی/تبریز/حضرت فاطمه (س)</v>
      </c>
      <c r="I1362" t="s">
        <v>379</v>
      </c>
      <c r="J1362">
        <v>9144095104</v>
      </c>
      <c r="K1362">
        <v>4132444503</v>
      </c>
      <c r="L1362" s="24" t="s">
        <v>2117</v>
      </c>
      <c r="M1362" t="s">
        <v>33</v>
      </c>
      <c r="N1362" t="str">
        <f>VLOOKUP(درخواست[[#This Row],[کدکتاب]],کتاب[#All],4,FALSE)</f>
        <v>سایر</v>
      </c>
      <c r="O1362">
        <f>VLOOKUP(درخواست[[#This Row],[کدکتاب]],کتاب[#All],3,FALSE)</f>
        <v>220000</v>
      </c>
      <c r="P1362">
        <f>IF(درخواست[[#This Row],[ناشر]]="هاجر",VLOOKUP(درخواست[[#This Row],[استان]],تخفیف[#All],3,FALSE),VLOOKUP(درخواست[[#This Row],[استان]],تخفیف[#All],4,FALSE))</f>
        <v>0.25</v>
      </c>
      <c r="Q1362">
        <f>درخواست[[#This Row],[پشت جلد]]*(1-درخواست[[#This Row],[تخفیف]])</f>
        <v>165000</v>
      </c>
      <c r="R1362">
        <v>0</v>
      </c>
    </row>
    <row r="1363" spans="1:18" x14ac:dyDescent="0.25">
      <c r="A1363" s="24" t="s">
        <v>1903</v>
      </c>
      <c r="B1363" t="s">
        <v>377</v>
      </c>
      <c r="C1363">
        <v>3010501130</v>
      </c>
      <c r="D1363" s="21" t="str">
        <f>MID(درخواست[[#This Row],[کدمدرسه]],1,1)</f>
        <v>3</v>
      </c>
      <c r="E1363" t="s">
        <v>130</v>
      </c>
      <c r="F1363" t="s">
        <v>131</v>
      </c>
      <c r="G1363" t="s">
        <v>378</v>
      </c>
      <c r="H1363" t="str">
        <f>درخواست[[#This Row],[استان]]&amp;"/"&amp;درخواست[[#This Row],[شهر]]&amp;"/"&amp;درخواست[[#This Row],[مدرسه]]</f>
        <v>آذربایجان شرقی/تبریز/حضرت فاطمه (س)</v>
      </c>
      <c r="I1363" t="s">
        <v>379</v>
      </c>
      <c r="J1363">
        <v>9144095104</v>
      </c>
      <c r="K1363">
        <v>4132444503</v>
      </c>
      <c r="L1363" s="24" t="s">
        <v>2118</v>
      </c>
      <c r="M1363" t="s">
        <v>34</v>
      </c>
      <c r="N1363" t="str">
        <f>VLOOKUP(درخواست[[#This Row],[کدکتاب]],کتاب[#All],4,FALSE)</f>
        <v>سایر</v>
      </c>
      <c r="O1363">
        <f>VLOOKUP(درخواست[[#This Row],[کدکتاب]],کتاب[#All],3,FALSE)</f>
        <v>0</v>
      </c>
      <c r="P1363">
        <f>IF(درخواست[[#This Row],[ناشر]]="هاجر",VLOOKUP(درخواست[[#This Row],[استان]],تخفیف[#All],3,FALSE),VLOOKUP(درخواست[[#This Row],[استان]],تخفیف[#All],4,FALSE))</f>
        <v>0.25</v>
      </c>
      <c r="Q1363">
        <f>درخواست[[#This Row],[پشت جلد]]*(1-درخواست[[#This Row],[تخفیف]])</f>
        <v>0</v>
      </c>
      <c r="R1363">
        <v>0</v>
      </c>
    </row>
    <row r="1364" spans="1:18" x14ac:dyDescent="0.25">
      <c r="A1364" s="24" t="s">
        <v>1904</v>
      </c>
      <c r="B1364" t="s">
        <v>377</v>
      </c>
      <c r="C1364">
        <v>3010501130</v>
      </c>
      <c r="D1364" s="21" t="str">
        <f>MID(درخواست[[#This Row],[کدمدرسه]],1,1)</f>
        <v>3</v>
      </c>
      <c r="E1364" t="s">
        <v>130</v>
      </c>
      <c r="F1364" t="s">
        <v>131</v>
      </c>
      <c r="G1364" t="s">
        <v>378</v>
      </c>
      <c r="H1364" t="str">
        <f>درخواست[[#This Row],[استان]]&amp;"/"&amp;درخواست[[#This Row],[شهر]]&amp;"/"&amp;درخواست[[#This Row],[مدرسه]]</f>
        <v>آذربایجان شرقی/تبریز/حضرت فاطمه (س)</v>
      </c>
      <c r="I1364" t="s">
        <v>379</v>
      </c>
      <c r="J1364">
        <v>9144095104</v>
      </c>
      <c r="K1364">
        <v>4132444503</v>
      </c>
      <c r="L1364" s="24" t="s">
        <v>2119</v>
      </c>
      <c r="M1364" t="s">
        <v>35</v>
      </c>
      <c r="N1364" t="str">
        <f>VLOOKUP(درخواست[[#This Row],[کدکتاب]],کتاب[#All],4,FALSE)</f>
        <v>سایر</v>
      </c>
      <c r="O1364">
        <f>VLOOKUP(درخواست[[#This Row],[کدکتاب]],کتاب[#All],3,FALSE)</f>
        <v>0</v>
      </c>
      <c r="P1364">
        <f>IF(درخواست[[#This Row],[ناشر]]="هاجر",VLOOKUP(درخواست[[#This Row],[استان]],تخفیف[#All],3,FALSE),VLOOKUP(درخواست[[#This Row],[استان]],تخفیف[#All],4,FALSE))</f>
        <v>0.25</v>
      </c>
      <c r="Q1364">
        <f>درخواست[[#This Row],[پشت جلد]]*(1-درخواست[[#This Row],[تخفیف]])</f>
        <v>0</v>
      </c>
      <c r="R1364">
        <v>0</v>
      </c>
    </row>
    <row r="1365" spans="1:18" x14ac:dyDescent="0.25">
      <c r="A1365" s="24" t="s">
        <v>1905</v>
      </c>
      <c r="B1365" t="s">
        <v>377</v>
      </c>
      <c r="C1365">
        <v>3010501130</v>
      </c>
      <c r="D1365" s="21" t="str">
        <f>MID(درخواست[[#This Row],[کدمدرسه]],1,1)</f>
        <v>3</v>
      </c>
      <c r="E1365" t="s">
        <v>130</v>
      </c>
      <c r="F1365" t="s">
        <v>131</v>
      </c>
      <c r="G1365" t="s">
        <v>378</v>
      </c>
      <c r="H1365" t="str">
        <f>درخواست[[#This Row],[استان]]&amp;"/"&amp;درخواست[[#This Row],[شهر]]&amp;"/"&amp;درخواست[[#This Row],[مدرسه]]</f>
        <v>آذربایجان شرقی/تبریز/حضرت فاطمه (س)</v>
      </c>
      <c r="I1365" t="s">
        <v>379</v>
      </c>
      <c r="J1365">
        <v>9144095104</v>
      </c>
      <c r="K1365">
        <v>4132444503</v>
      </c>
      <c r="L1365" s="24" t="s">
        <v>2120</v>
      </c>
      <c r="M1365" t="s">
        <v>36</v>
      </c>
      <c r="N1365" t="str">
        <f>VLOOKUP(درخواست[[#This Row],[کدکتاب]],کتاب[#All],4,FALSE)</f>
        <v>سایر</v>
      </c>
      <c r="O1365">
        <f>VLOOKUP(درخواست[[#This Row],[کدکتاب]],کتاب[#All],3,FALSE)</f>
        <v>320000</v>
      </c>
      <c r="P1365">
        <f>IF(درخواست[[#This Row],[ناشر]]="هاجر",VLOOKUP(درخواست[[#This Row],[استان]],تخفیف[#All],3,FALSE),VLOOKUP(درخواست[[#This Row],[استان]],تخفیف[#All],4,FALSE))</f>
        <v>0.25</v>
      </c>
      <c r="Q1365">
        <f>درخواست[[#This Row],[پشت جلد]]*(1-درخواست[[#This Row],[تخفیف]])</f>
        <v>240000</v>
      </c>
      <c r="R1365">
        <v>0</v>
      </c>
    </row>
    <row r="1366" spans="1:18" x14ac:dyDescent="0.25">
      <c r="A1366" s="24" t="s">
        <v>1906</v>
      </c>
      <c r="B1366" t="s">
        <v>377</v>
      </c>
      <c r="C1366">
        <v>3010501130</v>
      </c>
      <c r="D1366" s="21" t="str">
        <f>MID(درخواست[[#This Row],[کدمدرسه]],1,1)</f>
        <v>3</v>
      </c>
      <c r="E1366" t="s">
        <v>130</v>
      </c>
      <c r="F1366" t="s">
        <v>131</v>
      </c>
      <c r="G1366" t="s">
        <v>378</v>
      </c>
      <c r="H1366" t="str">
        <f>درخواست[[#This Row],[استان]]&amp;"/"&amp;درخواست[[#This Row],[شهر]]&amp;"/"&amp;درخواست[[#This Row],[مدرسه]]</f>
        <v>آذربایجان شرقی/تبریز/حضرت فاطمه (س)</v>
      </c>
      <c r="I1366" t="s">
        <v>379</v>
      </c>
      <c r="J1366">
        <v>9144095104</v>
      </c>
      <c r="K1366">
        <v>4132444503</v>
      </c>
      <c r="L1366" s="24" t="s">
        <v>2121</v>
      </c>
      <c r="M1366" t="s">
        <v>37</v>
      </c>
      <c r="N1366" t="str">
        <f>VLOOKUP(درخواست[[#This Row],[کدکتاب]],کتاب[#All],4,FALSE)</f>
        <v>سایر</v>
      </c>
      <c r="O1366">
        <f>VLOOKUP(درخواست[[#This Row],[کدکتاب]],کتاب[#All],3,FALSE)</f>
        <v>220000</v>
      </c>
      <c r="P1366">
        <f>IF(درخواست[[#This Row],[ناشر]]="هاجر",VLOOKUP(درخواست[[#This Row],[استان]],تخفیف[#All],3,FALSE),VLOOKUP(درخواست[[#This Row],[استان]],تخفیف[#All],4,FALSE))</f>
        <v>0.25</v>
      </c>
      <c r="Q1366">
        <f>درخواست[[#This Row],[پشت جلد]]*(1-درخواست[[#This Row],[تخفیف]])</f>
        <v>165000</v>
      </c>
      <c r="R1366">
        <v>0</v>
      </c>
    </row>
    <row r="1367" spans="1:18" x14ac:dyDescent="0.25">
      <c r="A1367" s="24" t="s">
        <v>1907</v>
      </c>
      <c r="B1367" t="s">
        <v>377</v>
      </c>
      <c r="C1367">
        <v>3010501130</v>
      </c>
      <c r="D1367" s="21" t="str">
        <f>MID(درخواست[[#This Row],[کدمدرسه]],1,1)</f>
        <v>3</v>
      </c>
      <c r="E1367" t="s">
        <v>130</v>
      </c>
      <c r="F1367" t="s">
        <v>131</v>
      </c>
      <c r="G1367" t="s">
        <v>378</v>
      </c>
      <c r="H1367" t="str">
        <f>درخواست[[#This Row],[استان]]&amp;"/"&amp;درخواست[[#This Row],[شهر]]&amp;"/"&amp;درخواست[[#This Row],[مدرسه]]</f>
        <v>آذربایجان شرقی/تبریز/حضرت فاطمه (س)</v>
      </c>
      <c r="I1367" t="s">
        <v>379</v>
      </c>
      <c r="J1367">
        <v>9144095104</v>
      </c>
      <c r="K1367">
        <v>4132444503</v>
      </c>
      <c r="L1367" s="24" t="s">
        <v>2151</v>
      </c>
      <c r="M1367" t="s">
        <v>38</v>
      </c>
      <c r="N1367" t="str">
        <f>VLOOKUP(درخواست[[#This Row],[کدکتاب]],کتاب[#All],4,FALSE)</f>
        <v>سایر</v>
      </c>
      <c r="O1367">
        <f>VLOOKUP(درخواست[[#This Row],[کدکتاب]],کتاب[#All],3,FALSE)</f>
        <v>300000</v>
      </c>
      <c r="P1367">
        <f>IF(درخواست[[#This Row],[ناشر]]="هاجر",VLOOKUP(درخواست[[#This Row],[استان]],تخفیف[#All],3,FALSE),VLOOKUP(درخواست[[#This Row],[استان]],تخفیف[#All],4,FALSE))</f>
        <v>0.25</v>
      </c>
      <c r="Q1367">
        <f>درخواست[[#This Row],[پشت جلد]]*(1-درخواست[[#This Row],[تخفیف]])</f>
        <v>225000</v>
      </c>
      <c r="R1367">
        <v>0</v>
      </c>
    </row>
    <row r="1368" spans="1:18" x14ac:dyDescent="0.25">
      <c r="A1368" s="24" t="s">
        <v>1908</v>
      </c>
      <c r="B1368" t="s">
        <v>377</v>
      </c>
      <c r="C1368">
        <v>3010501130</v>
      </c>
      <c r="D1368" s="21" t="str">
        <f>MID(درخواست[[#This Row],[کدمدرسه]],1,1)</f>
        <v>3</v>
      </c>
      <c r="E1368" t="s">
        <v>130</v>
      </c>
      <c r="F1368" t="s">
        <v>131</v>
      </c>
      <c r="G1368" t="s">
        <v>378</v>
      </c>
      <c r="H1368" t="str">
        <f>درخواست[[#This Row],[استان]]&amp;"/"&amp;درخواست[[#This Row],[شهر]]&amp;"/"&amp;درخواست[[#This Row],[مدرسه]]</f>
        <v>آذربایجان شرقی/تبریز/حضرت فاطمه (س)</v>
      </c>
      <c r="I1368" t="s">
        <v>379</v>
      </c>
      <c r="J1368">
        <v>9144095104</v>
      </c>
      <c r="K1368">
        <v>4132444503</v>
      </c>
      <c r="L1368" s="24" t="s">
        <v>2122</v>
      </c>
      <c r="M1368" t="s">
        <v>39</v>
      </c>
      <c r="N1368" t="str">
        <f>VLOOKUP(درخواست[[#This Row],[کدکتاب]],کتاب[#All],4,FALSE)</f>
        <v>سایر</v>
      </c>
      <c r="O1368">
        <f>VLOOKUP(درخواست[[#This Row],[کدکتاب]],کتاب[#All],3,FALSE)</f>
        <v>400000</v>
      </c>
      <c r="P1368">
        <f>IF(درخواست[[#This Row],[ناشر]]="هاجر",VLOOKUP(درخواست[[#This Row],[استان]],تخفیف[#All],3,FALSE),VLOOKUP(درخواست[[#This Row],[استان]],تخفیف[#All],4,FALSE))</f>
        <v>0.25</v>
      </c>
      <c r="Q1368">
        <f>درخواست[[#This Row],[پشت جلد]]*(1-درخواست[[#This Row],[تخفیف]])</f>
        <v>300000</v>
      </c>
      <c r="R1368">
        <v>0</v>
      </c>
    </row>
    <row r="1369" spans="1:18" x14ac:dyDescent="0.25">
      <c r="A1369" s="24" t="s">
        <v>1909</v>
      </c>
      <c r="B1369" t="s">
        <v>377</v>
      </c>
      <c r="C1369">
        <v>3010501130</v>
      </c>
      <c r="D1369" s="21" t="str">
        <f>MID(درخواست[[#This Row],[کدمدرسه]],1,1)</f>
        <v>3</v>
      </c>
      <c r="E1369" t="s">
        <v>130</v>
      </c>
      <c r="F1369" t="s">
        <v>131</v>
      </c>
      <c r="G1369" t="s">
        <v>378</v>
      </c>
      <c r="H1369" t="str">
        <f>درخواست[[#This Row],[استان]]&amp;"/"&amp;درخواست[[#This Row],[شهر]]&amp;"/"&amp;درخواست[[#This Row],[مدرسه]]</f>
        <v>آذربایجان شرقی/تبریز/حضرت فاطمه (س)</v>
      </c>
      <c r="I1369" t="s">
        <v>379</v>
      </c>
      <c r="J1369">
        <v>9144095104</v>
      </c>
      <c r="K1369">
        <v>4132444503</v>
      </c>
      <c r="L1369" s="24" t="s">
        <v>2123</v>
      </c>
      <c r="M1369" t="s">
        <v>40</v>
      </c>
      <c r="N1369" t="str">
        <f>VLOOKUP(درخواست[[#This Row],[کدکتاب]],کتاب[#All],4,FALSE)</f>
        <v>سایر</v>
      </c>
      <c r="O1369">
        <f>VLOOKUP(درخواست[[#This Row],[کدکتاب]],کتاب[#All],3,FALSE)</f>
        <v>0</v>
      </c>
      <c r="P1369">
        <f>IF(درخواست[[#This Row],[ناشر]]="هاجر",VLOOKUP(درخواست[[#This Row],[استان]],تخفیف[#All],3,FALSE),VLOOKUP(درخواست[[#This Row],[استان]],تخفیف[#All],4,FALSE))</f>
        <v>0.25</v>
      </c>
      <c r="Q1369">
        <f>درخواست[[#This Row],[پشت جلد]]*(1-درخواست[[#This Row],[تخفیف]])</f>
        <v>0</v>
      </c>
      <c r="R1369">
        <v>0</v>
      </c>
    </row>
    <row r="1370" spans="1:18" x14ac:dyDescent="0.25">
      <c r="A1370" s="24" t="s">
        <v>1910</v>
      </c>
      <c r="B1370" t="s">
        <v>377</v>
      </c>
      <c r="C1370">
        <v>3010501130</v>
      </c>
      <c r="D1370" s="21" t="str">
        <f>MID(درخواست[[#This Row],[کدمدرسه]],1,1)</f>
        <v>3</v>
      </c>
      <c r="E1370" t="s">
        <v>130</v>
      </c>
      <c r="F1370" t="s">
        <v>131</v>
      </c>
      <c r="G1370" t="s">
        <v>378</v>
      </c>
      <c r="H1370" t="str">
        <f>درخواست[[#This Row],[استان]]&amp;"/"&amp;درخواست[[#This Row],[شهر]]&amp;"/"&amp;درخواست[[#This Row],[مدرسه]]</f>
        <v>آذربایجان شرقی/تبریز/حضرت فاطمه (س)</v>
      </c>
      <c r="I1370" t="s">
        <v>379</v>
      </c>
      <c r="J1370">
        <v>9144095104</v>
      </c>
      <c r="K1370">
        <v>4132444503</v>
      </c>
      <c r="L1370" s="24" t="s">
        <v>2124</v>
      </c>
      <c r="M1370" t="s">
        <v>41</v>
      </c>
      <c r="N1370" t="str">
        <f>VLOOKUP(درخواست[[#This Row],[کدکتاب]],کتاب[#All],4,FALSE)</f>
        <v>سایر</v>
      </c>
      <c r="O1370">
        <f>VLOOKUP(درخواست[[#This Row],[کدکتاب]],کتاب[#All],3,FALSE)</f>
        <v>390000</v>
      </c>
      <c r="P1370">
        <f>IF(درخواست[[#This Row],[ناشر]]="هاجر",VLOOKUP(درخواست[[#This Row],[استان]],تخفیف[#All],3,FALSE),VLOOKUP(درخواست[[#This Row],[استان]],تخفیف[#All],4,FALSE))</f>
        <v>0.25</v>
      </c>
      <c r="Q1370">
        <f>درخواست[[#This Row],[پشت جلد]]*(1-درخواست[[#This Row],[تخفیف]])</f>
        <v>292500</v>
      </c>
      <c r="R1370">
        <v>0</v>
      </c>
    </row>
    <row r="1371" spans="1:18" x14ac:dyDescent="0.25">
      <c r="A1371" s="24" t="s">
        <v>1911</v>
      </c>
      <c r="B1371" t="s">
        <v>377</v>
      </c>
      <c r="C1371">
        <v>3010501130</v>
      </c>
      <c r="D1371" s="21" t="str">
        <f>MID(درخواست[[#This Row],[کدمدرسه]],1,1)</f>
        <v>3</v>
      </c>
      <c r="E1371" t="s">
        <v>130</v>
      </c>
      <c r="F1371" t="s">
        <v>131</v>
      </c>
      <c r="G1371" t="s">
        <v>378</v>
      </c>
      <c r="H1371" t="str">
        <f>درخواست[[#This Row],[استان]]&amp;"/"&amp;درخواست[[#This Row],[شهر]]&amp;"/"&amp;درخواست[[#This Row],[مدرسه]]</f>
        <v>آذربایجان شرقی/تبریز/حضرت فاطمه (س)</v>
      </c>
      <c r="I1371" t="s">
        <v>379</v>
      </c>
      <c r="J1371">
        <v>9144095104</v>
      </c>
      <c r="K1371">
        <v>4132444503</v>
      </c>
      <c r="L1371" s="24" t="s">
        <v>2214</v>
      </c>
      <c r="M1371" t="s">
        <v>42</v>
      </c>
      <c r="N1371" t="str">
        <f>VLOOKUP(درخواست[[#This Row],[کدکتاب]],کتاب[#All],4,FALSE)</f>
        <v>سایر</v>
      </c>
      <c r="O1371">
        <f>VLOOKUP(درخواست[[#This Row],[کدکتاب]],کتاب[#All],3,FALSE)</f>
        <v>2870000</v>
      </c>
      <c r="P1371">
        <f>IF(درخواست[[#This Row],[ناشر]]="هاجر",VLOOKUP(درخواست[[#This Row],[استان]],تخفیف[#All],3,FALSE),VLOOKUP(درخواست[[#This Row],[استان]],تخفیف[#All],4,FALSE))</f>
        <v>0.25</v>
      </c>
      <c r="Q1371">
        <f>درخواست[[#This Row],[پشت جلد]]*(1-درخواست[[#This Row],[تخفیف]])</f>
        <v>2152500</v>
      </c>
      <c r="R1371">
        <v>0</v>
      </c>
    </row>
    <row r="1372" spans="1:18" x14ac:dyDescent="0.25">
      <c r="A1372" s="24" t="s">
        <v>1912</v>
      </c>
      <c r="B1372" t="s">
        <v>377</v>
      </c>
      <c r="C1372">
        <v>3010501130</v>
      </c>
      <c r="D1372" s="21" t="str">
        <f>MID(درخواست[[#This Row],[کدمدرسه]],1,1)</f>
        <v>3</v>
      </c>
      <c r="E1372" t="s">
        <v>130</v>
      </c>
      <c r="F1372" t="s">
        <v>131</v>
      </c>
      <c r="G1372" t="s">
        <v>378</v>
      </c>
      <c r="H1372" t="str">
        <f>درخواست[[#This Row],[استان]]&amp;"/"&amp;درخواست[[#This Row],[شهر]]&amp;"/"&amp;درخواست[[#This Row],[مدرسه]]</f>
        <v>آذربایجان شرقی/تبریز/حضرت فاطمه (س)</v>
      </c>
      <c r="I1372" t="s">
        <v>379</v>
      </c>
      <c r="J1372">
        <v>9144095104</v>
      </c>
      <c r="K1372">
        <v>4132444503</v>
      </c>
      <c r="L1372" s="24" t="s">
        <v>2129</v>
      </c>
      <c r="M1372" t="s">
        <v>43</v>
      </c>
      <c r="N1372" t="str">
        <f>VLOOKUP(درخواست[[#This Row],[کدکتاب]],کتاب[#All],4,FALSE)</f>
        <v>سایر</v>
      </c>
      <c r="O1372">
        <f>VLOOKUP(درخواست[[#This Row],[کدکتاب]],کتاب[#All],3,FALSE)</f>
        <v>115000</v>
      </c>
      <c r="P1372">
        <f>IF(درخواست[[#This Row],[ناشر]]="هاجر",VLOOKUP(درخواست[[#This Row],[استان]],تخفیف[#All],3,FALSE),VLOOKUP(درخواست[[#This Row],[استان]],تخفیف[#All],4,FALSE))</f>
        <v>0.25</v>
      </c>
      <c r="Q1372">
        <f>درخواست[[#This Row],[پشت جلد]]*(1-درخواست[[#This Row],[تخفیف]])</f>
        <v>86250</v>
      </c>
      <c r="R1372">
        <v>0</v>
      </c>
    </row>
    <row r="1373" spans="1:18" x14ac:dyDescent="0.25">
      <c r="A1373" s="24" t="s">
        <v>1913</v>
      </c>
      <c r="B1373" t="s">
        <v>377</v>
      </c>
      <c r="C1373">
        <v>3010501130</v>
      </c>
      <c r="D1373" s="21" t="str">
        <f>MID(درخواست[[#This Row],[کدمدرسه]],1,1)</f>
        <v>3</v>
      </c>
      <c r="E1373" t="s">
        <v>130</v>
      </c>
      <c r="F1373" t="s">
        <v>131</v>
      </c>
      <c r="G1373" t="s">
        <v>378</v>
      </c>
      <c r="H1373" t="str">
        <f>درخواست[[#This Row],[استان]]&amp;"/"&amp;درخواست[[#This Row],[شهر]]&amp;"/"&amp;درخواست[[#This Row],[مدرسه]]</f>
        <v>آذربایجان شرقی/تبریز/حضرت فاطمه (س)</v>
      </c>
      <c r="I1373" t="s">
        <v>379</v>
      </c>
      <c r="J1373">
        <v>9144095104</v>
      </c>
      <c r="K1373">
        <v>4132444503</v>
      </c>
      <c r="L1373" s="24" t="s">
        <v>2130</v>
      </c>
      <c r="M1373" t="s">
        <v>44</v>
      </c>
      <c r="N1373" t="str">
        <f>VLOOKUP(درخواست[[#This Row],[کدکتاب]],کتاب[#All],4,FALSE)</f>
        <v>سایر</v>
      </c>
      <c r="O1373">
        <f>VLOOKUP(درخواست[[#This Row],[کدکتاب]],کتاب[#All],3,FALSE)</f>
        <v>80000</v>
      </c>
      <c r="P1373">
        <f>IF(درخواست[[#This Row],[ناشر]]="هاجر",VLOOKUP(درخواست[[#This Row],[استان]],تخفیف[#All],3,FALSE),VLOOKUP(درخواست[[#This Row],[استان]],تخفیف[#All],4,FALSE))</f>
        <v>0.25</v>
      </c>
      <c r="Q1373">
        <f>درخواست[[#This Row],[پشت جلد]]*(1-درخواست[[#This Row],[تخفیف]])</f>
        <v>60000</v>
      </c>
      <c r="R1373">
        <v>0</v>
      </c>
    </row>
    <row r="1374" spans="1:18" x14ac:dyDescent="0.25">
      <c r="A1374" s="24" t="s">
        <v>1914</v>
      </c>
      <c r="B1374" t="s">
        <v>377</v>
      </c>
      <c r="C1374">
        <v>3010501130</v>
      </c>
      <c r="D1374" s="21" t="str">
        <f>MID(درخواست[[#This Row],[کدمدرسه]],1,1)</f>
        <v>3</v>
      </c>
      <c r="E1374" t="s">
        <v>130</v>
      </c>
      <c r="F1374" t="s">
        <v>131</v>
      </c>
      <c r="G1374" t="s">
        <v>378</v>
      </c>
      <c r="H1374" t="str">
        <f>درخواست[[#This Row],[استان]]&amp;"/"&amp;درخواست[[#This Row],[شهر]]&amp;"/"&amp;درخواست[[#This Row],[مدرسه]]</f>
        <v>آذربایجان شرقی/تبریز/حضرت فاطمه (س)</v>
      </c>
      <c r="I1374" t="s">
        <v>379</v>
      </c>
      <c r="J1374">
        <v>9144095104</v>
      </c>
      <c r="K1374">
        <v>4132444503</v>
      </c>
      <c r="L1374" s="24" t="s">
        <v>2131</v>
      </c>
      <c r="M1374" t="s">
        <v>45</v>
      </c>
      <c r="N1374" t="str">
        <f>VLOOKUP(درخواست[[#This Row],[کدکتاب]],کتاب[#All],4,FALSE)</f>
        <v>سایر</v>
      </c>
      <c r="O1374">
        <f>VLOOKUP(درخواست[[#This Row],[کدکتاب]],کتاب[#All],3,FALSE)</f>
        <v>260000</v>
      </c>
      <c r="P1374">
        <f>IF(درخواست[[#This Row],[ناشر]]="هاجر",VLOOKUP(درخواست[[#This Row],[استان]],تخفیف[#All],3,FALSE),VLOOKUP(درخواست[[#This Row],[استان]],تخفیف[#All],4,FALSE))</f>
        <v>0.25</v>
      </c>
      <c r="Q1374">
        <f>درخواست[[#This Row],[پشت جلد]]*(1-درخواست[[#This Row],[تخفیف]])</f>
        <v>195000</v>
      </c>
      <c r="R1374">
        <v>0</v>
      </c>
    </row>
    <row r="1375" spans="1:18" x14ac:dyDescent="0.25">
      <c r="A1375" s="24" t="s">
        <v>1915</v>
      </c>
      <c r="B1375" t="s">
        <v>377</v>
      </c>
      <c r="C1375">
        <v>3010501130</v>
      </c>
      <c r="D1375" s="21" t="str">
        <f>MID(درخواست[[#This Row],[کدمدرسه]],1,1)</f>
        <v>3</v>
      </c>
      <c r="E1375" t="s">
        <v>130</v>
      </c>
      <c r="F1375" t="s">
        <v>131</v>
      </c>
      <c r="G1375" t="s">
        <v>378</v>
      </c>
      <c r="H1375" t="str">
        <f>درخواست[[#This Row],[استان]]&amp;"/"&amp;درخواست[[#This Row],[شهر]]&amp;"/"&amp;درخواست[[#This Row],[مدرسه]]</f>
        <v>آذربایجان شرقی/تبریز/حضرت فاطمه (س)</v>
      </c>
      <c r="I1375" t="s">
        <v>379</v>
      </c>
      <c r="J1375">
        <v>9144095104</v>
      </c>
      <c r="K1375">
        <v>4132444503</v>
      </c>
      <c r="L1375" s="24" t="s">
        <v>2132</v>
      </c>
      <c r="M1375" t="s">
        <v>46</v>
      </c>
      <c r="N1375" t="str">
        <f>VLOOKUP(درخواست[[#This Row],[کدکتاب]],کتاب[#All],4,FALSE)</f>
        <v>سایر</v>
      </c>
      <c r="O1375">
        <f>VLOOKUP(درخواست[[#This Row],[کدکتاب]],کتاب[#All],3,FALSE)</f>
        <v>400000</v>
      </c>
      <c r="P1375">
        <f>IF(درخواست[[#This Row],[ناشر]]="هاجر",VLOOKUP(درخواست[[#This Row],[استان]],تخفیف[#All],3,FALSE),VLOOKUP(درخواست[[#This Row],[استان]],تخفیف[#All],4,FALSE))</f>
        <v>0.25</v>
      </c>
      <c r="Q1375">
        <f>درخواست[[#This Row],[پشت جلد]]*(1-درخواست[[#This Row],[تخفیف]])</f>
        <v>300000</v>
      </c>
      <c r="R1375">
        <v>0</v>
      </c>
    </row>
    <row r="1376" spans="1:18" x14ac:dyDescent="0.25">
      <c r="A1376" s="24" t="s">
        <v>1916</v>
      </c>
      <c r="B1376" t="s">
        <v>377</v>
      </c>
      <c r="C1376">
        <v>3010501130</v>
      </c>
      <c r="D1376" s="21" t="str">
        <f>MID(درخواست[[#This Row],[کدمدرسه]],1,1)</f>
        <v>3</v>
      </c>
      <c r="E1376" t="s">
        <v>130</v>
      </c>
      <c r="F1376" t="s">
        <v>131</v>
      </c>
      <c r="G1376" t="s">
        <v>378</v>
      </c>
      <c r="H1376" t="str">
        <f>درخواست[[#This Row],[استان]]&amp;"/"&amp;درخواست[[#This Row],[شهر]]&amp;"/"&amp;درخواست[[#This Row],[مدرسه]]</f>
        <v>آذربایجان شرقی/تبریز/حضرت فاطمه (س)</v>
      </c>
      <c r="I1376" t="s">
        <v>379</v>
      </c>
      <c r="J1376">
        <v>9144095104</v>
      </c>
      <c r="K1376">
        <v>4132444503</v>
      </c>
      <c r="L1376" s="24" t="s">
        <v>2125</v>
      </c>
      <c r="M1376" t="s">
        <v>47</v>
      </c>
      <c r="N1376" t="str">
        <f>VLOOKUP(درخواست[[#This Row],[کدکتاب]],کتاب[#All],4,FALSE)</f>
        <v>سایر</v>
      </c>
      <c r="O1376">
        <f>VLOOKUP(درخواست[[#This Row],[کدکتاب]],کتاب[#All],3,FALSE)</f>
        <v>390000</v>
      </c>
      <c r="P1376">
        <f>IF(درخواست[[#This Row],[ناشر]]="هاجر",VLOOKUP(درخواست[[#This Row],[استان]],تخفیف[#All],3,FALSE),VLOOKUP(درخواست[[#This Row],[استان]],تخفیف[#All],4,FALSE))</f>
        <v>0.25</v>
      </c>
      <c r="Q1376">
        <f>درخواست[[#This Row],[پشت جلد]]*(1-درخواست[[#This Row],[تخفیف]])</f>
        <v>292500</v>
      </c>
      <c r="R1376">
        <v>0</v>
      </c>
    </row>
    <row r="1377" spans="1:18" x14ac:dyDescent="0.25">
      <c r="A1377" s="24" t="s">
        <v>1917</v>
      </c>
      <c r="B1377" t="s">
        <v>377</v>
      </c>
      <c r="C1377">
        <v>3010501130</v>
      </c>
      <c r="D1377" s="21" t="str">
        <f>MID(درخواست[[#This Row],[کدمدرسه]],1,1)</f>
        <v>3</v>
      </c>
      <c r="E1377" t="s">
        <v>130</v>
      </c>
      <c r="F1377" t="s">
        <v>131</v>
      </c>
      <c r="G1377" t="s">
        <v>378</v>
      </c>
      <c r="H1377" t="str">
        <f>درخواست[[#This Row],[استان]]&amp;"/"&amp;درخواست[[#This Row],[شهر]]&amp;"/"&amp;درخواست[[#This Row],[مدرسه]]</f>
        <v>آذربایجان شرقی/تبریز/حضرت فاطمه (س)</v>
      </c>
      <c r="I1377" t="s">
        <v>379</v>
      </c>
      <c r="J1377">
        <v>9144095104</v>
      </c>
      <c r="K1377">
        <v>4132444503</v>
      </c>
      <c r="L1377" s="24" t="s">
        <v>2210</v>
      </c>
      <c r="M1377" t="s">
        <v>48</v>
      </c>
      <c r="N1377" t="str">
        <f>VLOOKUP(درخواست[[#This Row],[کدکتاب]],کتاب[#All],4,FALSE)</f>
        <v>هاجر</v>
      </c>
      <c r="O1377">
        <f>VLOOKUP(درخواست[[#This Row],[کدکتاب]],کتاب[#All],3,FALSE)</f>
        <v>0</v>
      </c>
      <c r="P1377">
        <f>IF(درخواست[[#This Row],[ناشر]]="هاجر",VLOOKUP(درخواست[[#This Row],[استان]],تخفیف[#All],3,FALSE),VLOOKUP(درخواست[[#This Row],[استان]],تخفیف[#All],4,FALSE))</f>
        <v>0.37</v>
      </c>
      <c r="Q1377">
        <f>درخواست[[#This Row],[پشت جلد]]*(1-درخواست[[#This Row],[تخفیف]])</f>
        <v>0</v>
      </c>
      <c r="R1377">
        <v>0</v>
      </c>
    </row>
    <row r="1378" spans="1:18" x14ac:dyDescent="0.25">
      <c r="A1378" s="24" t="s">
        <v>1918</v>
      </c>
      <c r="B1378" t="s">
        <v>377</v>
      </c>
      <c r="C1378">
        <v>3010501130</v>
      </c>
      <c r="D1378" s="21" t="str">
        <f>MID(درخواست[[#This Row],[کدمدرسه]],1,1)</f>
        <v>3</v>
      </c>
      <c r="E1378" t="s">
        <v>130</v>
      </c>
      <c r="F1378" t="s">
        <v>131</v>
      </c>
      <c r="G1378" t="s">
        <v>378</v>
      </c>
      <c r="H1378" t="str">
        <f>درخواست[[#This Row],[استان]]&amp;"/"&amp;درخواست[[#This Row],[شهر]]&amp;"/"&amp;درخواست[[#This Row],[مدرسه]]</f>
        <v>آذربایجان شرقی/تبریز/حضرت فاطمه (س)</v>
      </c>
      <c r="I1378" t="s">
        <v>379</v>
      </c>
      <c r="J1378">
        <v>9144095104</v>
      </c>
      <c r="K1378">
        <v>4132444503</v>
      </c>
      <c r="L1378" s="24" t="s">
        <v>2126</v>
      </c>
      <c r="M1378" t="s">
        <v>49</v>
      </c>
      <c r="N1378" t="str">
        <f>VLOOKUP(درخواست[[#This Row],[کدکتاب]],کتاب[#All],4,FALSE)</f>
        <v>سایر</v>
      </c>
      <c r="O1378">
        <f>VLOOKUP(درخواست[[#This Row],[کدکتاب]],کتاب[#All],3,FALSE)</f>
        <v>0</v>
      </c>
      <c r="P1378">
        <f>IF(درخواست[[#This Row],[ناشر]]="هاجر",VLOOKUP(درخواست[[#This Row],[استان]],تخفیف[#All],3,FALSE),VLOOKUP(درخواست[[#This Row],[استان]],تخفیف[#All],4,FALSE))</f>
        <v>0.25</v>
      </c>
      <c r="Q1378">
        <f>درخواست[[#This Row],[پشت جلد]]*(1-درخواست[[#This Row],[تخفیف]])</f>
        <v>0</v>
      </c>
      <c r="R1378">
        <v>0</v>
      </c>
    </row>
    <row r="1379" spans="1:18" x14ac:dyDescent="0.25">
      <c r="A1379" s="24" t="s">
        <v>1919</v>
      </c>
      <c r="B1379" t="s">
        <v>377</v>
      </c>
      <c r="C1379">
        <v>3010501130</v>
      </c>
      <c r="D1379" s="21" t="str">
        <f>MID(درخواست[[#This Row],[کدمدرسه]],1,1)</f>
        <v>3</v>
      </c>
      <c r="E1379" t="s">
        <v>130</v>
      </c>
      <c r="F1379" t="s">
        <v>131</v>
      </c>
      <c r="G1379" t="s">
        <v>378</v>
      </c>
      <c r="H1379" t="str">
        <f>درخواست[[#This Row],[استان]]&amp;"/"&amp;درخواست[[#This Row],[شهر]]&amp;"/"&amp;درخواست[[#This Row],[مدرسه]]</f>
        <v>آذربایجان شرقی/تبریز/حضرت فاطمه (س)</v>
      </c>
      <c r="I1379" t="s">
        <v>379</v>
      </c>
      <c r="J1379">
        <v>9144095104</v>
      </c>
      <c r="K1379">
        <v>4132444503</v>
      </c>
      <c r="L1379" s="24" t="s">
        <v>2127</v>
      </c>
      <c r="M1379" t="s">
        <v>50</v>
      </c>
      <c r="N1379" t="str">
        <f>VLOOKUP(درخواست[[#This Row],[کدکتاب]],کتاب[#All],4,FALSE)</f>
        <v>سایر</v>
      </c>
      <c r="O1379">
        <f>VLOOKUP(درخواست[[#This Row],[کدکتاب]],کتاب[#All],3,FALSE)</f>
        <v>850000</v>
      </c>
      <c r="P1379">
        <f>IF(درخواست[[#This Row],[ناشر]]="هاجر",VLOOKUP(درخواست[[#This Row],[استان]],تخفیف[#All],3,FALSE),VLOOKUP(درخواست[[#This Row],[استان]],تخفیف[#All],4,FALSE))</f>
        <v>0.25</v>
      </c>
      <c r="Q1379">
        <f>درخواست[[#This Row],[پشت جلد]]*(1-درخواست[[#This Row],[تخفیف]])</f>
        <v>637500</v>
      </c>
      <c r="R1379">
        <v>0</v>
      </c>
    </row>
    <row r="1380" spans="1:18" x14ac:dyDescent="0.25">
      <c r="A1380" s="24" t="s">
        <v>1920</v>
      </c>
      <c r="B1380" t="s">
        <v>377</v>
      </c>
      <c r="C1380">
        <v>3010501130</v>
      </c>
      <c r="D1380" s="21" t="str">
        <f>MID(درخواست[[#This Row],[کدمدرسه]],1,1)</f>
        <v>3</v>
      </c>
      <c r="E1380" t="s">
        <v>130</v>
      </c>
      <c r="F1380" t="s">
        <v>131</v>
      </c>
      <c r="G1380" t="s">
        <v>378</v>
      </c>
      <c r="H1380" t="str">
        <f>درخواست[[#This Row],[استان]]&amp;"/"&amp;درخواست[[#This Row],[شهر]]&amp;"/"&amp;درخواست[[#This Row],[مدرسه]]</f>
        <v>آذربایجان شرقی/تبریز/حضرت فاطمه (س)</v>
      </c>
      <c r="I1380" t="s">
        <v>379</v>
      </c>
      <c r="J1380">
        <v>9144095104</v>
      </c>
      <c r="K1380">
        <v>4132444503</v>
      </c>
      <c r="L1380" s="24" t="s">
        <v>2128</v>
      </c>
      <c r="M1380" t="s">
        <v>51</v>
      </c>
      <c r="N1380" t="str">
        <f>VLOOKUP(درخواست[[#This Row],[کدکتاب]],کتاب[#All],4,FALSE)</f>
        <v>سایر</v>
      </c>
      <c r="O1380">
        <f>VLOOKUP(درخواست[[#This Row],[کدکتاب]],کتاب[#All],3,FALSE)</f>
        <v>0</v>
      </c>
      <c r="P1380">
        <f>IF(درخواست[[#This Row],[ناشر]]="هاجر",VLOOKUP(درخواست[[#This Row],[استان]],تخفیف[#All],3,FALSE),VLOOKUP(درخواست[[#This Row],[استان]],تخفیف[#All],4,FALSE))</f>
        <v>0.25</v>
      </c>
      <c r="Q1380">
        <f>درخواست[[#This Row],[پشت جلد]]*(1-درخواست[[#This Row],[تخفیف]])</f>
        <v>0</v>
      </c>
      <c r="R1380">
        <v>0</v>
      </c>
    </row>
    <row r="1381" spans="1:18" x14ac:dyDescent="0.25">
      <c r="A1381" s="24" t="s">
        <v>1921</v>
      </c>
      <c r="B1381" t="s">
        <v>377</v>
      </c>
      <c r="C1381">
        <v>3010501130</v>
      </c>
      <c r="D1381" s="21" t="str">
        <f>MID(درخواست[[#This Row],[کدمدرسه]],1,1)</f>
        <v>3</v>
      </c>
      <c r="E1381" t="s">
        <v>130</v>
      </c>
      <c r="F1381" t="s">
        <v>131</v>
      </c>
      <c r="G1381" t="s">
        <v>378</v>
      </c>
      <c r="H1381" t="str">
        <f>درخواست[[#This Row],[استان]]&amp;"/"&amp;درخواست[[#This Row],[شهر]]&amp;"/"&amp;درخواست[[#This Row],[مدرسه]]</f>
        <v>آذربایجان شرقی/تبریز/حضرت فاطمه (س)</v>
      </c>
      <c r="I1381" t="s">
        <v>379</v>
      </c>
      <c r="J1381">
        <v>9144095104</v>
      </c>
      <c r="K1381">
        <v>4132444503</v>
      </c>
      <c r="L1381" s="24" t="s">
        <v>2133</v>
      </c>
      <c r="M1381" t="s">
        <v>52</v>
      </c>
      <c r="N1381" t="str">
        <f>VLOOKUP(درخواست[[#This Row],[کدکتاب]],کتاب[#All],4,FALSE)</f>
        <v>سایر</v>
      </c>
      <c r="O1381">
        <f>VLOOKUP(درخواست[[#This Row],[کدکتاب]],کتاب[#All],3,FALSE)</f>
        <v>430000</v>
      </c>
      <c r="P1381">
        <f>IF(درخواست[[#This Row],[ناشر]]="هاجر",VLOOKUP(درخواست[[#This Row],[استان]],تخفیف[#All],3,FALSE),VLOOKUP(درخواست[[#This Row],[استان]],تخفیف[#All],4,FALSE))</f>
        <v>0.25</v>
      </c>
      <c r="Q1381">
        <f>درخواست[[#This Row],[پشت جلد]]*(1-درخواست[[#This Row],[تخفیف]])</f>
        <v>322500</v>
      </c>
      <c r="R1381">
        <v>0</v>
      </c>
    </row>
    <row r="1382" spans="1:18" x14ac:dyDescent="0.25">
      <c r="A1382" s="24" t="s">
        <v>1922</v>
      </c>
      <c r="B1382" t="s">
        <v>377</v>
      </c>
      <c r="C1382">
        <v>3010501130</v>
      </c>
      <c r="D1382" s="21" t="str">
        <f>MID(درخواست[[#This Row],[کدمدرسه]],1,1)</f>
        <v>3</v>
      </c>
      <c r="E1382" t="s">
        <v>130</v>
      </c>
      <c r="F1382" t="s">
        <v>131</v>
      </c>
      <c r="G1382" t="s">
        <v>378</v>
      </c>
      <c r="H1382" t="str">
        <f>درخواست[[#This Row],[استان]]&amp;"/"&amp;درخواست[[#This Row],[شهر]]&amp;"/"&amp;درخواست[[#This Row],[مدرسه]]</f>
        <v>آذربایجان شرقی/تبریز/حضرت فاطمه (س)</v>
      </c>
      <c r="I1382" t="s">
        <v>379</v>
      </c>
      <c r="J1382">
        <v>9144095104</v>
      </c>
      <c r="K1382">
        <v>4132444503</v>
      </c>
      <c r="L1382" s="24" t="s">
        <v>2134</v>
      </c>
      <c r="M1382" t="s">
        <v>53</v>
      </c>
      <c r="N1382" t="str">
        <f>VLOOKUP(درخواست[[#This Row],[کدکتاب]],کتاب[#All],4,FALSE)</f>
        <v>سایر</v>
      </c>
      <c r="O1382">
        <f>VLOOKUP(درخواست[[#This Row],[کدکتاب]],کتاب[#All],3,FALSE)</f>
        <v>233000</v>
      </c>
      <c r="P1382">
        <f>IF(درخواست[[#This Row],[ناشر]]="هاجر",VLOOKUP(درخواست[[#This Row],[استان]],تخفیف[#All],3,FALSE),VLOOKUP(درخواست[[#This Row],[استان]],تخفیف[#All],4,FALSE))</f>
        <v>0.25</v>
      </c>
      <c r="Q1382">
        <f>درخواست[[#This Row],[پشت جلد]]*(1-درخواست[[#This Row],[تخفیف]])</f>
        <v>174750</v>
      </c>
      <c r="R1382">
        <v>0</v>
      </c>
    </row>
    <row r="1383" spans="1:18" x14ac:dyDescent="0.25">
      <c r="A1383" s="24" t="s">
        <v>1923</v>
      </c>
      <c r="B1383" t="s">
        <v>377</v>
      </c>
      <c r="C1383">
        <v>3010501130</v>
      </c>
      <c r="D1383" s="21" t="str">
        <f>MID(درخواست[[#This Row],[کدمدرسه]],1,1)</f>
        <v>3</v>
      </c>
      <c r="E1383" t="s">
        <v>130</v>
      </c>
      <c r="F1383" t="s">
        <v>131</v>
      </c>
      <c r="G1383" t="s">
        <v>378</v>
      </c>
      <c r="H1383" t="str">
        <f>درخواست[[#This Row],[استان]]&amp;"/"&amp;درخواست[[#This Row],[شهر]]&amp;"/"&amp;درخواست[[#This Row],[مدرسه]]</f>
        <v>آذربایجان شرقی/تبریز/حضرت فاطمه (س)</v>
      </c>
      <c r="I1383" t="s">
        <v>379</v>
      </c>
      <c r="J1383">
        <v>9144095104</v>
      </c>
      <c r="K1383">
        <v>4132444503</v>
      </c>
      <c r="L1383" s="24" t="s">
        <v>2135</v>
      </c>
      <c r="M1383" t="s">
        <v>54</v>
      </c>
      <c r="N1383" t="str">
        <f>VLOOKUP(درخواست[[#This Row],[کدکتاب]],کتاب[#All],4,FALSE)</f>
        <v>سایر</v>
      </c>
      <c r="O1383">
        <f>VLOOKUP(درخواست[[#This Row],[کدکتاب]],کتاب[#All],3,FALSE)</f>
        <v>600000</v>
      </c>
      <c r="P1383">
        <f>IF(درخواست[[#This Row],[ناشر]]="هاجر",VLOOKUP(درخواست[[#This Row],[استان]],تخفیف[#All],3,FALSE),VLOOKUP(درخواست[[#This Row],[استان]],تخفیف[#All],4,FALSE))</f>
        <v>0.25</v>
      </c>
      <c r="Q1383">
        <f>درخواست[[#This Row],[پشت جلد]]*(1-درخواست[[#This Row],[تخفیف]])</f>
        <v>450000</v>
      </c>
      <c r="R1383">
        <v>0</v>
      </c>
    </row>
    <row r="1384" spans="1:18" x14ac:dyDescent="0.25">
      <c r="A1384" s="24" t="s">
        <v>1924</v>
      </c>
      <c r="B1384" t="s">
        <v>377</v>
      </c>
      <c r="C1384">
        <v>3010501130</v>
      </c>
      <c r="D1384" s="21" t="str">
        <f>MID(درخواست[[#This Row],[کدمدرسه]],1,1)</f>
        <v>3</v>
      </c>
      <c r="E1384" t="s">
        <v>130</v>
      </c>
      <c r="F1384" t="s">
        <v>131</v>
      </c>
      <c r="G1384" t="s">
        <v>378</v>
      </c>
      <c r="H1384" t="str">
        <f>درخواست[[#This Row],[استان]]&amp;"/"&amp;درخواست[[#This Row],[شهر]]&amp;"/"&amp;درخواست[[#This Row],[مدرسه]]</f>
        <v>آذربایجان شرقی/تبریز/حضرت فاطمه (س)</v>
      </c>
      <c r="I1384" t="s">
        <v>379</v>
      </c>
      <c r="J1384">
        <v>9144095104</v>
      </c>
      <c r="K1384">
        <v>4132444503</v>
      </c>
      <c r="L1384" s="24" t="s">
        <v>2136</v>
      </c>
      <c r="M1384" t="s">
        <v>55</v>
      </c>
      <c r="N1384" t="str">
        <f>VLOOKUP(درخواست[[#This Row],[کدکتاب]],کتاب[#All],4,FALSE)</f>
        <v>سایر</v>
      </c>
      <c r="O1384">
        <f>VLOOKUP(درخواست[[#This Row],[کدکتاب]],کتاب[#All],3,FALSE)</f>
        <v>200000</v>
      </c>
      <c r="P1384">
        <f>IF(درخواست[[#This Row],[ناشر]]="هاجر",VLOOKUP(درخواست[[#This Row],[استان]],تخفیف[#All],3,FALSE),VLOOKUP(درخواست[[#This Row],[استان]],تخفیف[#All],4,FALSE))</f>
        <v>0.25</v>
      </c>
      <c r="Q1384">
        <f>درخواست[[#This Row],[پشت جلد]]*(1-درخواست[[#This Row],[تخفیف]])</f>
        <v>150000</v>
      </c>
      <c r="R1384">
        <v>0</v>
      </c>
    </row>
    <row r="1385" spans="1:18" x14ac:dyDescent="0.25">
      <c r="A1385" s="24" t="s">
        <v>1925</v>
      </c>
      <c r="B1385" t="s">
        <v>377</v>
      </c>
      <c r="C1385">
        <v>3010501130</v>
      </c>
      <c r="D1385" s="21" t="str">
        <f>MID(درخواست[[#This Row],[کدمدرسه]],1,1)</f>
        <v>3</v>
      </c>
      <c r="E1385" t="s">
        <v>130</v>
      </c>
      <c r="F1385" t="s">
        <v>131</v>
      </c>
      <c r="G1385" t="s">
        <v>378</v>
      </c>
      <c r="H1385" t="str">
        <f>درخواست[[#This Row],[استان]]&amp;"/"&amp;درخواست[[#This Row],[شهر]]&amp;"/"&amp;درخواست[[#This Row],[مدرسه]]</f>
        <v>آذربایجان شرقی/تبریز/حضرت فاطمه (س)</v>
      </c>
      <c r="I1385" t="s">
        <v>379</v>
      </c>
      <c r="J1385">
        <v>9144095104</v>
      </c>
      <c r="K1385">
        <v>4132444503</v>
      </c>
      <c r="L1385" s="24" t="s">
        <v>2137</v>
      </c>
      <c r="M1385" t="s">
        <v>56</v>
      </c>
      <c r="N1385" t="str">
        <f>VLOOKUP(درخواست[[#This Row],[کدکتاب]],کتاب[#All],4,FALSE)</f>
        <v>سایر</v>
      </c>
      <c r="O1385">
        <f>VLOOKUP(درخواست[[#This Row],[کدکتاب]],کتاب[#All],3,FALSE)</f>
        <v>340000</v>
      </c>
      <c r="P1385">
        <f>IF(درخواست[[#This Row],[ناشر]]="هاجر",VLOOKUP(درخواست[[#This Row],[استان]],تخفیف[#All],3,FALSE),VLOOKUP(درخواست[[#This Row],[استان]],تخفیف[#All],4,FALSE))</f>
        <v>0.25</v>
      </c>
      <c r="Q1385">
        <f>درخواست[[#This Row],[پشت جلد]]*(1-درخواست[[#This Row],[تخفیف]])</f>
        <v>255000</v>
      </c>
      <c r="R1385">
        <v>0</v>
      </c>
    </row>
    <row r="1386" spans="1:18" x14ac:dyDescent="0.25">
      <c r="A1386" s="24" t="s">
        <v>1926</v>
      </c>
      <c r="B1386" t="s">
        <v>377</v>
      </c>
      <c r="C1386">
        <v>3010501130</v>
      </c>
      <c r="D1386" s="21" t="str">
        <f>MID(درخواست[[#This Row],[کدمدرسه]],1,1)</f>
        <v>3</v>
      </c>
      <c r="E1386" t="s">
        <v>130</v>
      </c>
      <c r="F1386" t="s">
        <v>131</v>
      </c>
      <c r="G1386" t="s">
        <v>378</v>
      </c>
      <c r="H1386" t="str">
        <f>درخواست[[#This Row],[استان]]&amp;"/"&amp;درخواست[[#This Row],[شهر]]&amp;"/"&amp;درخواست[[#This Row],[مدرسه]]</f>
        <v>آذربایجان شرقی/تبریز/حضرت فاطمه (س)</v>
      </c>
      <c r="I1386" t="s">
        <v>379</v>
      </c>
      <c r="J1386">
        <v>9144095104</v>
      </c>
      <c r="K1386">
        <v>4132444503</v>
      </c>
      <c r="L1386" s="24" t="s">
        <v>2138</v>
      </c>
      <c r="M1386" t="s">
        <v>57</v>
      </c>
      <c r="N1386" t="str">
        <f>VLOOKUP(درخواست[[#This Row],[کدکتاب]],کتاب[#All],4,FALSE)</f>
        <v>هاجر</v>
      </c>
      <c r="O1386">
        <f>VLOOKUP(درخواست[[#This Row],[کدکتاب]],کتاب[#All],3,FALSE)</f>
        <v>1200000</v>
      </c>
      <c r="P1386">
        <f>IF(درخواست[[#This Row],[ناشر]]="هاجر",VLOOKUP(درخواست[[#This Row],[استان]],تخفیف[#All],3,FALSE),VLOOKUP(درخواست[[#This Row],[استان]],تخفیف[#All],4,FALSE))</f>
        <v>0.37</v>
      </c>
      <c r="Q1386">
        <f>درخواست[[#This Row],[پشت جلد]]*(1-درخواست[[#This Row],[تخفیف]])</f>
        <v>756000</v>
      </c>
      <c r="R1386">
        <v>0</v>
      </c>
    </row>
    <row r="1387" spans="1:18" x14ac:dyDescent="0.25">
      <c r="A1387" s="24" t="s">
        <v>1927</v>
      </c>
      <c r="B1387" t="s">
        <v>377</v>
      </c>
      <c r="C1387">
        <v>3010501130</v>
      </c>
      <c r="D1387" s="21" t="str">
        <f>MID(درخواست[[#This Row],[کدمدرسه]],1,1)</f>
        <v>3</v>
      </c>
      <c r="E1387" t="s">
        <v>130</v>
      </c>
      <c r="F1387" t="s">
        <v>131</v>
      </c>
      <c r="G1387" t="s">
        <v>378</v>
      </c>
      <c r="H1387" t="str">
        <f>درخواست[[#This Row],[استان]]&amp;"/"&amp;درخواست[[#This Row],[شهر]]&amp;"/"&amp;درخواست[[#This Row],[مدرسه]]</f>
        <v>آذربایجان شرقی/تبریز/حضرت فاطمه (س)</v>
      </c>
      <c r="I1387" t="s">
        <v>379</v>
      </c>
      <c r="J1387">
        <v>9144095104</v>
      </c>
      <c r="K1387">
        <v>4132444503</v>
      </c>
      <c r="L1387" s="24" t="s">
        <v>2139</v>
      </c>
      <c r="M1387" t="s">
        <v>58</v>
      </c>
      <c r="N1387" t="str">
        <f>VLOOKUP(درخواست[[#This Row],[کدکتاب]],کتاب[#All],4,FALSE)</f>
        <v>هاجر</v>
      </c>
      <c r="O1387">
        <f>VLOOKUP(درخواست[[#This Row],[کدکتاب]],کتاب[#All],3,FALSE)</f>
        <v>1360000</v>
      </c>
      <c r="P1387">
        <f>IF(درخواست[[#This Row],[ناشر]]="هاجر",VLOOKUP(درخواست[[#This Row],[استان]],تخفیف[#All],3,FALSE),VLOOKUP(درخواست[[#This Row],[استان]],تخفیف[#All],4,FALSE))</f>
        <v>0.37</v>
      </c>
      <c r="Q1387">
        <f>درخواست[[#This Row],[پشت جلد]]*(1-درخواست[[#This Row],[تخفیف]])</f>
        <v>856800</v>
      </c>
      <c r="R1387">
        <v>0</v>
      </c>
    </row>
    <row r="1388" spans="1:18" x14ac:dyDescent="0.25">
      <c r="A1388" s="24" t="s">
        <v>1928</v>
      </c>
      <c r="B1388" t="s">
        <v>377</v>
      </c>
      <c r="C1388">
        <v>3010501130</v>
      </c>
      <c r="D1388" s="21" t="str">
        <f>MID(درخواست[[#This Row],[کدمدرسه]],1,1)</f>
        <v>3</v>
      </c>
      <c r="E1388" t="s">
        <v>130</v>
      </c>
      <c r="F1388" t="s">
        <v>131</v>
      </c>
      <c r="G1388" t="s">
        <v>378</v>
      </c>
      <c r="H1388" t="str">
        <f>درخواست[[#This Row],[استان]]&amp;"/"&amp;درخواست[[#This Row],[شهر]]&amp;"/"&amp;درخواست[[#This Row],[مدرسه]]</f>
        <v>آذربایجان شرقی/تبریز/حضرت فاطمه (س)</v>
      </c>
      <c r="I1388" t="s">
        <v>379</v>
      </c>
      <c r="J1388">
        <v>9144095104</v>
      </c>
      <c r="K1388">
        <v>4132444503</v>
      </c>
      <c r="L1388" s="24" t="s">
        <v>2140</v>
      </c>
      <c r="M1388" t="s">
        <v>59</v>
      </c>
      <c r="N1388" t="str">
        <f>VLOOKUP(درخواست[[#This Row],[کدکتاب]],کتاب[#All],4,FALSE)</f>
        <v>سایر</v>
      </c>
      <c r="O1388">
        <f>VLOOKUP(درخواست[[#This Row],[کدکتاب]],کتاب[#All],3,FALSE)</f>
        <v>290000</v>
      </c>
      <c r="P1388">
        <f>IF(درخواست[[#This Row],[ناشر]]="هاجر",VLOOKUP(درخواست[[#This Row],[استان]],تخفیف[#All],3,FALSE),VLOOKUP(درخواست[[#This Row],[استان]],تخفیف[#All],4,FALSE))</f>
        <v>0.25</v>
      </c>
      <c r="Q1388">
        <f>درخواست[[#This Row],[پشت جلد]]*(1-درخواست[[#This Row],[تخفیف]])</f>
        <v>217500</v>
      </c>
      <c r="R1388">
        <v>14</v>
      </c>
    </row>
    <row r="1389" spans="1:18" x14ac:dyDescent="0.25">
      <c r="A1389" s="24" t="s">
        <v>1929</v>
      </c>
      <c r="B1389" t="s">
        <v>377</v>
      </c>
      <c r="C1389">
        <v>3010501130</v>
      </c>
      <c r="D1389" s="21" t="str">
        <f>MID(درخواست[[#This Row],[کدمدرسه]],1,1)</f>
        <v>3</v>
      </c>
      <c r="E1389" t="s">
        <v>130</v>
      </c>
      <c r="F1389" t="s">
        <v>131</v>
      </c>
      <c r="G1389" t="s">
        <v>378</v>
      </c>
      <c r="H1389" t="str">
        <f>درخواست[[#This Row],[استان]]&amp;"/"&amp;درخواست[[#This Row],[شهر]]&amp;"/"&amp;درخواست[[#This Row],[مدرسه]]</f>
        <v>آذربایجان شرقی/تبریز/حضرت فاطمه (س)</v>
      </c>
      <c r="I1389" t="s">
        <v>379</v>
      </c>
      <c r="J1389">
        <v>9144095104</v>
      </c>
      <c r="K1389">
        <v>4132444503</v>
      </c>
      <c r="L1389" s="24" t="s">
        <v>2141</v>
      </c>
      <c r="M1389" t="s">
        <v>60</v>
      </c>
      <c r="N1389" t="str">
        <f>VLOOKUP(درخواست[[#This Row],[کدکتاب]],کتاب[#All],4,FALSE)</f>
        <v>سایر</v>
      </c>
      <c r="O1389">
        <f>VLOOKUP(درخواست[[#This Row],[کدکتاب]],کتاب[#All],3,FALSE)</f>
        <v>350000</v>
      </c>
      <c r="P1389">
        <f>IF(درخواست[[#This Row],[ناشر]]="هاجر",VLOOKUP(درخواست[[#This Row],[استان]],تخفیف[#All],3,FALSE),VLOOKUP(درخواست[[#This Row],[استان]],تخفیف[#All],4,FALSE))</f>
        <v>0.25</v>
      </c>
      <c r="Q1389">
        <f>درخواست[[#This Row],[پشت جلد]]*(1-درخواست[[#This Row],[تخفیف]])</f>
        <v>262500</v>
      </c>
      <c r="R1389">
        <v>0</v>
      </c>
    </row>
    <row r="1390" spans="1:18" x14ac:dyDescent="0.25">
      <c r="A1390" s="24" t="s">
        <v>1930</v>
      </c>
      <c r="B1390" t="s">
        <v>377</v>
      </c>
      <c r="C1390">
        <v>3010501130</v>
      </c>
      <c r="D1390" s="21" t="str">
        <f>MID(درخواست[[#This Row],[کدمدرسه]],1,1)</f>
        <v>3</v>
      </c>
      <c r="E1390" t="s">
        <v>130</v>
      </c>
      <c r="F1390" t="s">
        <v>131</v>
      </c>
      <c r="G1390" t="s">
        <v>378</v>
      </c>
      <c r="H1390" t="str">
        <f>درخواست[[#This Row],[استان]]&amp;"/"&amp;درخواست[[#This Row],[شهر]]&amp;"/"&amp;درخواست[[#This Row],[مدرسه]]</f>
        <v>آذربایجان شرقی/تبریز/حضرت فاطمه (س)</v>
      </c>
      <c r="I1390" t="s">
        <v>379</v>
      </c>
      <c r="J1390">
        <v>9144095104</v>
      </c>
      <c r="K1390">
        <v>4132444503</v>
      </c>
      <c r="L1390" s="24" t="s">
        <v>2142</v>
      </c>
      <c r="M1390" t="s">
        <v>61</v>
      </c>
      <c r="N1390" t="str">
        <f>VLOOKUP(درخواست[[#This Row],[کدکتاب]],کتاب[#All],4,FALSE)</f>
        <v>سایر</v>
      </c>
      <c r="O1390">
        <f>VLOOKUP(درخواست[[#This Row],[کدکتاب]],کتاب[#All],3,FALSE)</f>
        <v>0</v>
      </c>
      <c r="P1390">
        <f>IF(درخواست[[#This Row],[ناشر]]="هاجر",VLOOKUP(درخواست[[#This Row],[استان]],تخفیف[#All],3,FALSE),VLOOKUP(درخواست[[#This Row],[استان]],تخفیف[#All],4,FALSE))</f>
        <v>0.25</v>
      </c>
      <c r="Q1390">
        <f>درخواست[[#This Row],[پشت جلد]]*(1-درخواست[[#This Row],[تخفیف]])</f>
        <v>0</v>
      </c>
      <c r="R1390">
        <v>0</v>
      </c>
    </row>
    <row r="1391" spans="1:18" x14ac:dyDescent="0.25">
      <c r="A1391" s="24" t="s">
        <v>1931</v>
      </c>
      <c r="B1391" t="s">
        <v>377</v>
      </c>
      <c r="C1391">
        <v>3010501130</v>
      </c>
      <c r="D1391" s="21" t="str">
        <f>MID(درخواست[[#This Row],[کدمدرسه]],1,1)</f>
        <v>3</v>
      </c>
      <c r="E1391" t="s">
        <v>130</v>
      </c>
      <c r="F1391" t="s">
        <v>131</v>
      </c>
      <c r="G1391" t="s">
        <v>378</v>
      </c>
      <c r="H1391" t="str">
        <f>درخواست[[#This Row],[استان]]&amp;"/"&amp;درخواست[[#This Row],[شهر]]&amp;"/"&amp;درخواست[[#This Row],[مدرسه]]</f>
        <v>آذربایجان شرقی/تبریز/حضرت فاطمه (س)</v>
      </c>
      <c r="I1391" t="s">
        <v>379</v>
      </c>
      <c r="J1391">
        <v>9144095104</v>
      </c>
      <c r="K1391">
        <v>4132444503</v>
      </c>
      <c r="L1391" s="24" t="s">
        <v>2143</v>
      </c>
      <c r="M1391" t="s">
        <v>62</v>
      </c>
      <c r="N1391" t="str">
        <f>VLOOKUP(درخواست[[#This Row],[کدکتاب]],کتاب[#All],4,FALSE)</f>
        <v>سایر</v>
      </c>
      <c r="O1391">
        <f>VLOOKUP(درخواست[[#This Row],[کدکتاب]],کتاب[#All],3,FALSE)</f>
        <v>160000</v>
      </c>
      <c r="P1391">
        <f>IF(درخواست[[#This Row],[ناشر]]="هاجر",VLOOKUP(درخواست[[#This Row],[استان]],تخفیف[#All],3,FALSE),VLOOKUP(درخواست[[#This Row],[استان]],تخفیف[#All],4,FALSE))</f>
        <v>0.25</v>
      </c>
      <c r="Q1391">
        <f>درخواست[[#This Row],[پشت جلد]]*(1-درخواست[[#This Row],[تخفیف]])</f>
        <v>120000</v>
      </c>
      <c r="R1391">
        <v>0</v>
      </c>
    </row>
    <row r="1392" spans="1:18" x14ac:dyDescent="0.25">
      <c r="A1392" s="24" t="s">
        <v>1932</v>
      </c>
      <c r="B1392" t="s">
        <v>377</v>
      </c>
      <c r="C1392">
        <v>3010501130</v>
      </c>
      <c r="D1392" s="21" t="str">
        <f>MID(درخواست[[#This Row],[کدمدرسه]],1,1)</f>
        <v>3</v>
      </c>
      <c r="E1392" t="s">
        <v>130</v>
      </c>
      <c r="F1392" t="s">
        <v>131</v>
      </c>
      <c r="G1392" t="s">
        <v>378</v>
      </c>
      <c r="H1392" t="str">
        <f>درخواست[[#This Row],[استان]]&amp;"/"&amp;درخواست[[#This Row],[شهر]]&amp;"/"&amp;درخواست[[#This Row],[مدرسه]]</f>
        <v>آذربایجان شرقی/تبریز/حضرت فاطمه (س)</v>
      </c>
      <c r="I1392" t="s">
        <v>379</v>
      </c>
      <c r="J1392">
        <v>9144095104</v>
      </c>
      <c r="K1392">
        <v>4132444503</v>
      </c>
      <c r="L1392" s="24" t="s">
        <v>2144</v>
      </c>
      <c r="M1392" t="s">
        <v>63</v>
      </c>
      <c r="N1392" t="str">
        <f>VLOOKUP(درخواست[[#This Row],[کدکتاب]],کتاب[#All],4,FALSE)</f>
        <v>سایر</v>
      </c>
      <c r="O1392">
        <f>VLOOKUP(درخواست[[#This Row],[کدکتاب]],کتاب[#All],3,FALSE)</f>
        <v>250000</v>
      </c>
      <c r="P1392">
        <f>IF(درخواست[[#This Row],[ناشر]]="هاجر",VLOOKUP(درخواست[[#This Row],[استان]],تخفیف[#All],3,FALSE),VLOOKUP(درخواست[[#This Row],[استان]],تخفیف[#All],4,FALSE))</f>
        <v>0.25</v>
      </c>
      <c r="Q1392">
        <f>درخواست[[#This Row],[پشت جلد]]*(1-درخواست[[#This Row],[تخفیف]])</f>
        <v>187500</v>
      </c>
      <c r="R1392">
        <v>0</v>
      </c>
    </row>
    <row r="1393" spans="1:18" x14ac:dyDescent="0.25">
      <c r="A1393" s="24" t="s">
        <v>1933</v>
      </c>
      <c r="B1393" t="s">
        <v>377</v>
      </c>
      <c r="C1393">
        <v>3010501130</v>
      </c>
      <c r="D1393" s="21" t="str">
        <f>MID(درخواست[[#This Row],[کدمدرسه]],1,1)</f>
        <v>3</v>
      </c>
      <c r="E1393" t="s">
        <v>130</v>
      </c>
      <c r="F1393" t="s">
        <v>131</v>
      </c>
      <c r="G1393" t="s">
        <v>378</v>
      </c>
      <c r="H1393" t="str">
        <f>درخواست[[#This Row],[استان]]&amp;"/"&amp;درخواست[[#This Row],[شهر]]&amp;"/"&amp;درخواست[[#This Row],[مدرسه]]</f>
        <v>آذربایجان شرقی/تبریز/حضرت فاطمه (س)</v>
      </c>
      <c r="I1393" t="s">
        <v>379</v>
      </c>
      <c r="J1393">
        <v>9144095104</v>
      </c>
      <c r="K1393">
        <v>4132444503</v>
      </c>
      <c r="L1393" s="24" t="s">
        <v>2145</v>
      </c>
      <c r="M1393" t="s">
        <v>64</v>
      </c>
      <c r="N1393" t="str">
        <f>VLOOKUP(درخواست[[#This Row],[کدکتاب]],کتاب[#All],4,FALSE)</f>
        <v>سایر</v>
      </c>
      <c r="O1393">
        <f>VLOOKUP(درخواست[[#This Row],[کدکتاب]],کتاب[#All],3,FALSE)</f>
        <v>620000</v>
      </c>
      <c r="P1393">
        <f>IF(درخواست[[#This Row],[ناشر]]="هاجر",VLOOKUP(درخواست[[#This Row],[استان]],تخفیف[#All],3,FALSE),VLOOKUP(درخواست[[#This Row],[استان]],تخفیف[#All],4,FALSE))</f>
        <v>0.25</v>
      </c>
      <c r="Q1393">
        <f>درخواست[[#This Row],[پشت جلد]]*(1-درخواست[[#This Row],[تخفیف]])</f>
        <v>465000</v>
      </c>
      <c r="R1393">
        <v>0</v>
      </c>
    </row>
    <row r="1394" spans="1:18" x14ac:dyDescent="0.25">
      <c r="A1394" s="24" t="s">
        <v>1934</v>
      </c>
      <c r="B1394" t="s">
        <v>377</v>
      </c>
      <c r="C1394">
        <v>3010501130</v>
      </c>
      <c r="D1394" s="21" t="str">
        <f>MID(درخواست[[#This Row],[کدمدرسه]],1,1)</f>
        <v>3</v>
      </c>
      <c r="E1394" t="s">
        <v>130</v>
      </c>
      <c r="F1394" t="s">
        <v>131</v>
      </c>
      <c r="G1394" t="s">
        <v>378</v>
      </c>
      <c r="H1394" t="str">
        <f>درخواست[[#This Row],[استان]]&amp;"/"&amp;درخواست[[#This Row],[شهر]]&amp;"/"&amp;درخواست[[#This Row],[مدرسه]]</f>
        <v>آذربایجان شرقی/تبریز/حضرت فاطمه (س)</v>
      </c>
      <c r="I1394" t="s">
        <v>379</v>
      </c>
      <c r="J1394">
        <v>9144095104</v>
      </c>
      <c r="K1394">
        <v>4132444503</v>
      </c>
      <c r="L1394" s="24" t="s">
        <v>2146</v>
      </c>
      <c r="M1394" t="s">
        <v>65</v>
      </c>
      <c r="N1394" t="str">
        <f>VLOOKUP(درخواست[[#This Row],[کدکتاب]],کتاب[#All],4,FALSE)</f>
        <v>سایر</v>
      </c>
      <c r="O1394">
        <f>VLOOKUP(درخواست[[#This Row],[کدکتاب]],کتاب[#All],3,FALSE)</f>
        <v>240000</v>
      </c>
      <c r="P1394">
        <f>IF(درخواست[[#This Row],[ناشر]]="هاجر",VLOOKUP(درخواست[[#This Row],[استان]],تخفیف[#All],3,FALSE),VLOOKUP(درخواست[[#This Row],[استان]],تخفیف[#All],4,FALSE))</f>
        <v>0.25</v>
      </c>
      <c r="Q1394">
        <f>درخواست[[#This Row],[پشت جلد]]*(1-درخواست[[#This Row],[تخفیف]])</f>
        <v>180000</v>
      </c>
      <c r="R1394">
        <v>0</v>
      </c>
    </row>
    <row r="1395" spans="1:18" x14ac:dyDescent="0.25">
      <c r="A1395" s="24" t="s">
        <v>1935</v>
      </c>
      <c r="B1395" t="s">
        <v>377</v>
      </c>
      <c r="C1395">
        <v>3010501130</v>
      </c>
      <c r="D1395" s="21" t="str">
        <f>MID(درخواست[[#This Row],[کدمدرسه]],1,1)</f>
        <v>3</v>
      </c>
      <c r="E1395" t="s">
        <v>130</v>
      </c>
      <c r="F1395" t="s">
        <v>131</v>
      </c>
      <c r="G1395" t="s">
        <v>378</v>
      </c>
      <c r="H1395" t="str">
        <f>درخواست[[#This Row],[استان]]&amp;"/"&amp;درخواست[[#This Row],[شهر]]&amp;"/"&amp;درخواست[[#This Row],[مدرسه]]</f>
        <v>آذربایجان شرقی/تبریز/حضرت فاطمه (س)</v>
      </c>
      <c r="I1395" t="s">
        <v>379</v>
      </c>
      <c r="J1395">
        <v>9144095104</v>
      </c>
      <c r="K1395">
        <v>4132444503</v>
      </c>
      <c r="L1395" s="24" t="s">
        <v>434</v>
      </c>
      <c r="M1395" t="s">
        <v>66</v>
      </c>
      <c r="N1395" t="str">
        <f>VLOOKUP(درخواست[[#This Row],[کدکتاب]],کتاب[#All],4,FALSE)</f>
        <v>سایر</v>
      </c>
      <c r="O1395">
        <f>VLOOKUP(درخواست[[#This Row],[کدکتاب]],کتاب[#All],3,FALSE)</f>
        <v>300000</v>
      </c>
      <c r="P1395">
        <f>IF(درخواست[[#This Row],[ناشر]]="هاجر",VLOOKUP(درخواست[[#This Row],[استان]],تخفیف[#All],3,FALSE),VLOOKUP(درخواست[[#This Row],[استان]],تخفیف[#All],4,FALSE))</f>
        <v>0.25</v>
      </c>
      <c r="Q1395">
        <f>درخواست[[#This Row],[پشت جلد]]*(1-درخواست[[#This Row],[تخفیف]])</f>
        <v>225000</v>
      </c>
      <c r="R1395">
        <v>0</v>
      </c>
    </row>
    <row r="1396" spans="1:18" x14ac:dyDescent="0.25">
      <c r="A1396" s="24" t="s">
        <v>1936</v>
      </c>
      <c r="B1396" t="s">
        <v>377</v>
      </c>
      <c r="C1396">
        <v>3010501130</v>
      </c>
      <c r="D1396" s="21" t="str">
        <f>MID(درخواست[[#This Row],[کدمدرسه]],1,1)</f>
        <v>3</v>
      </c>
      <c r="E1396" t="s">
        <v>130</v>
      </c>
      <c r="F1396" t="s">
        <v>131</v>
      </c>
      <c r="G1396" t="s">
        <v>378</v>
      </c>
      <c r="H1396" t="str">
        <f>درخواست[[#This Row],[استان]]&amp;"/"&amp;درخواست[[#This Row],[شهر]]&amp;"/"&amp;درخواست[[#This Row],[مدرسه]]</f>
        <v>آذربایجان شرقی/تبریز/حضرت فاطمه (س)</v>
      </c>
      <c r="I1396" t="s">
        <v>379</v>
      </c>
      <c r="J1396">
        <v>9144095104</v>
      </c>
      <c r="K1396">
        <v>4132444503</v>
      </c>
      <c r="L1396" s="24" t="s">
        <v>2147</v>
      </c>
      <c r="M1396" t="s">
        <v>67</v>
      </c>
      <c r="N1396" t="str">
        <f>VLOOKUP(درخواست[[#This Row],[کدکتاب]],کتاب[#All],4,FALSE)</f>
        <v>سایر</v>
      </c>
      <c r="O1396">
        <f>VLOOKUP(درخواست[[#This Row],[کدکتاب]],کتاب[#All],3,FALSE)</f>
        <v>400000</v>
      </c>
      <c r="P1396">
        <f>IF(درخواست[[#This Row],[ناشر]]="هاجر",VLOOKUP(درخواست[[#This Row],[استان]],تخفیف[#All],3,FALSE),VLOOKUP(درخواست[[#This Row],[استان]],تخفیف[#All],4,FALSE))</f>
        <v>0.25</v>
      </c>
      <c r="Q1396">
        <f>درخواست[[#This Row],[پشت جلد]]*(1-درخواست[[#This Row],[تخفیف]])</f>
        <v>300000</v>
      </c>
      <c r="R1396">
        <v>0</v>
      </c>
    </row>
    <row r="1397" spans="1:18" x14ac:dyDescent="0.25">
      <c r="A1397" s="24" t="s">
        <v>1937</v>
      </c>
      <c r="B1397" t="s">
        <v>377</v>
      </c>
      <c r="C1397">
        <v>3010501130</v>
      </c>
      <c r="D1397" s="21" t="str">
        <f>MID(درخواست[[#This Row],[کدمدرسه]],1,1)</f>
        <v>3</v>
      </c>
      <c r="E1397" t="s">
        <v>130</v>
      </c>
      <c r="F1397" t="s">
        <v>131</v>
      </c>
      <c r="G1397" t="s">
        <v>378</v>
      </c>
      <c r="H1397" t="str">
        <f>درخواست[[#This Row],[استان]]&amp;"/"&amp;درخواست[[#This Row],[شهر]]&amp;"/"&amp;درخواست[[#This Row],[مدرسه]]</f>
        <v>آذربایجان شرقی/تبریز/حضرت فاطمه (س)</v>
      </c>
      <c r="I1397" t="s">
        <v>379</v>
      </c>
      <c r="J1397">
        <v>9144095104</v>
      </c>
      <c r="K1397">
        <v>4132444503</v>
      </c>
      <c r="L1397" s="24" t="s">
        <v>2148</v>
      </c>
      <c r="M1397" t="s">
        <v>68</v>
      </c>
      <c r="N1397" t="str">
        <f>VLOOKUP(درخواست[[#This Row],[کدکتاب]],کتاب[#All],4,FALSE)</f>
        <v>سایر</v>
      </c>
      <c r="O1397">
        <f>VLOOKUP(درخواست[[#This Row],[کدکتاب]],کتاب[#All],3,FALSE)</f>
        <v>180000</v>
      </c>
      <c r="P1397">
        <f>IF(درخواست[[#This Row],[ناشر]]="هاجر",VLOOKUP(درخواست[[#This Row],[استان]],تخفیف[#All],3,FALSE),VLOOKUP(درخواست[[#This Row],[استان]],تخفیف[#All],4,FALSE))</f>
        <v>0.25</v>
      </c>
      <c r="Q1397">
        <f>درخواست[[#This Row],[پشت جلد]]*(1-درخواست[[#This Row],[تخفیف]])</f>
        <v>135000</v>
      </c>
      <c r="R1397">
        <v>0</v>
      </c>
    </row>
    <row r="1398" spans="1:18" x14ac:dyDescent="0.25">
      <c r="A1398" s="24" t="s">
        <v>1938</v>
      </c>
      <c r="B1398" t="s">
        <v>377</v>
      </c>
      <c r="C1398">
        <v>3010501130</v>
      </c>
      <c r="D1398" s="21" t="str">
        <f>MID(درخواست[[#This Row],[کدمدرسه]],1,1)</f>
        <v>3</v>
      </c>
      <c r="E1398" t="s">
        <v>130</v>
      </c>
      <c r="F1398" t="s">
        <v>131</v>
      </c>
      <c r="G1398" t="s">
        <v>378</v>
      </c>
      <c r="H1398" t="str">
        <f>درخواست[[#This Row],[استان]]&amp;"/"&amp;درخواست[[#This Row],[شهر]]&amp;"/"&amp;درخواست[[#This Row],[مدرسه]]</f>
        <v>آذربایجان شرقی/تبریز/حضرت فاطمه (س)</v>
      </c>
      <c r="I1398" t="s">
        <v>379</v>
      </c>
      <c r="J1398">
        <v>9144095104</v>
      </c>
      <c r="K1398">
        <v>4132444503</v>
      </c>
      <c r="L1398" s="24" t="s">
        <v>2153</v>
      </c>
      <c r="M1398" t="s">
        <v>69</v>
      </c>
      <c r="N1398" t="str">
        <f>VLOOKUP(درخواست[[#This Row],[کدکتاب]],کتاب[#All],4,FALSE)</f>
        <v>سایر</v>
      </c>
      <c r="O1398">
        <f>VLOOKUP(درخواست[[#This Row],[کدکتاب]],کتاب[#All],3,FALSE)</f>
        <v>390000</v>
      </c>
      <c r="P1398">
        <f>IF(درخواست[[#This Row],[ناشر]]="هاجر",VLOOKUP(درخواست[[#This Row],[استان]],تخفیف[#All],3,FALSE),VLOOKUP(درخواست[[#This Row],[استان]],تخفیف[#All],4,FALSE))</f>
        <v>0.25</v>
      </c>
      <c r="Q1398">
        <f>درخواست[[#This Row],[پشت جلد]]*(1-درخواست[[#This Row],[تخفیف]])</f>
        <v>292500</v>
      </c>
      <c r="R1398">
        <v>0</v>
      </c>
    </row>
    <row r="1399" spans="1:18" x14ac:dyDescent="0.25">
      <c r="A1399" s="24" t="s">
        <v>1939</v>
      </c>
      <c r="B1399" t="s">
        <v>377</v>
      </c>
      <c r="C1399">
        <v>3010501130</v>
      </c>
      <c r="D1399" s="21" t="str">
        <f>MID(درخواست[[#This Row],[کدمدرسه]],1,1)</f>
        <v>3</v>
      </c>
      <c r="E1399" t="s">
        <v>130</v>
      </c>
      <c r="F1399" t="s">
        <v>131</v>
      </c>
      <c r="G1399" t="s">
        <v>378</v>
      </c>
      <c r="H1399" t="str">
        <f>درخواست[[#This Row],[استان]]&amp;"/"&amp;درخواست[[#This Row],[شهر]]&amp;"/"&amp;درخواست[[#This Row],[مدرسه]]</f>
        <v>آذربایجان شرقی/تبریز/حضرت فاطمه (س)</v>
      </c>
      <c r="I1399" t="s">
        <v>379</v>
      </c>
      <c r="J1399">
        <v>9144095104</v>
      </c>
      <c r="K1399">
        <v>4132444503</v>
      </c>
      <c r="L1399" s="24" t="s">
        <v>2149</v>
      </c>
      <c r="M1399" t="s">
        <v>70</v>
      </c>
      <c r="N1399" t="str">
        <f>VLOOKUP(درخواست[[#This Row],[کدکتاب]],کتاب[#All],4,FALSE)</f>
        <v>سایر</v>
      </c>
      <c r="O1399">
        <f>VLOOKUP(درخواست[[#This Row],[کدکتاب]],کتاب[#All],3,FALSE)</f>
        <v>340000</v>
      </c>
      <c r="P1399">
        <f>IF(درخواست[[#This Row],[ناشر]]="هاجر",VLOOKUP(درخواست[[#This Row],[استان]],تخفیف[#All],3,FALSE),VLOOKUP(درخواست[[#This Row],[استان]],تخفیف[#All],4,FALSE))</f>
        <v>0.25</v>
      </c>
      <c r="Q1399">
        <f>درخواست[[#This Row],[پشت جلد]]*(1-درخواست[[#This Row],[تخفیف]])</f>
        <v>255000</v>
      </c>
      <c r="R1399">
        <v>0</v>
      </c>
    </row>
    <row r="1400" spans="1:18" x14ac:dyDescent="0.25">
      <c r="A1400" s="24" t="s">
        <v>1940</v>
      </c>
      <c r="B1400" t="s">
        <v>377</v>
      </c>
      <c r="C1400">
        <v>3010501130</v>
      </c>
      <c r="D1400" s="21" t="str">
        <f>MID(درخواست[[#This Row],[کدمدرسه]],1,1)</f>
        <v>3</v>
      </c>
      <c r="E1400" t="s">
        <v>130</v>
      </c>
      <c r="F1400" t="s">
        <v>131</v>
      </c>
      <c r="G1400" t="s">
        <v>378</v>
      </c>
      <c r="H1400" t="str">
        <f>درخواست[[#This Row],[استان]]&amp;"/"&amp;درخواست[[#This Row],[شهر]]&amp;"/"&amp;درخواست[[#This Row],[مدرسه]]</f>
        <v>آذربایجان شرقی/تبریز/حضرت فاطمه (س)</v>
      </c>
      <c r="I1400" t="s">
        <v>379</v>
      </c>
      <c r="J1400">
        <v>9144095104</v>
      </c>
      <c r="K1400">
        <v>4132444503</v>
      </c>
      <c r="L1400" s="24" t="s">
        <v>2150</v>
      </c>
      <c r="M1400" t="s">
        <v>71</v>
      </c>
      <c r="N1400" t="str">
        <f>VLOOKUP(درخواست[[#This Row],[کدکتاب]],کتاب[#All],4,FALSE)</f>
        <v>سایر</v>
      </c>
      <c r="O1400">
        <f>VLOOKUP(درخواست[[#This Row],[کدکتاب]],کتاب[#All],3,FALSE)</f>
        <v>130000</v>
      </c>
      <c r="P1400">
        <f>IF(درخواست[[#This Row],[ناشر]]="هاجر",VLOOKUP(درخواست[[#This Row],[استان]],تخفیف[#All],3,FALSE),VLOOKUP(درخواست[[#This Row],[استان]],تخفیف[#All],4,FALSE))</f>
        <v>0.25</v>
      </c>
      <c r="Q1400">
        <f>درخواست[[#This Row],[پشت جلد]]*(1-درخواست[[#This Row],[تخفیف]])</f>
        <v>97500</v>
      </c>
      <c r="R1400">
        <v>0</v>
      </c>
    </row>
    <row r="1401" spans="1:18" x14ac:dyDescent="0.25">
      <c r="A1401" s="24" t="s">
        <v>1941</v>
      </c>
      <c r="B1401" t="s">
        <v>377</v>
      </c>
      <c r="C1401">
        <v>3010501130</v>
      </c>
      <c r="D1401" s="21" t="str">
        <f>MID(درخواست[[#This Row],[کدمدرسه]],1,1)</f>
        <v>3</v>
      </c>
      <c r="E1401" t="s">
        <v>130</v>
      </c>
      <c r="F1401" t="s">
        <v>131</v>
      </c>
      <c r="G1401" t="s">
        <v>378</v>
      </c>
      <c r="H1401" t="str">
        <f>درخواست[[#This Row],[استان]]&amp;"/"&amp;درخواست[[#This Row],[شهر]]&amp;"/"&amp;درخواست[[#This Row],[مدرسه]]</f>
        <v>آذربایجان شرقی/تبریز/حضرت فاطمه (س)</v>
      </c>
      <c r="I1401" t="s">
        <v>379</v>
      </c>
      <c r="J1401">
        <v>9144095104</v>
      </c>
      <c r="K1401">
        <v>4132444503</v>
      </c>
      <c r="L1401" s="24" t="s">
        <v>2162</v>
      </c>
      <c r="M1401" t="s">
        <v>72</v>
      </c>
      <c r="N1401" t="str">
        <f>VLOOKUP(درخواست[[#This Row],[کدکتاب]],کتاب[#All],4,FALSE)</f>
        <v>سایر</v>
      </c>
      <c r="O1401">
        <f>VLOOKUP(درخواست[[#This Row],[کدکتاب]],کتاب[#All],3,FALSE)</f>
        <v>280000</v>
      </c>
      <c r="P1401">
        <f>IF(درخواست[[#This Row],[ناشر]]="هاجر",VLOOKUP(درخواست[[#This Row],[استان]],تخفیف[#All],3,FALSE),VLOOKUP(درخواست[[#This Row],[استان]],تخفیف[#All],4,FALSE))</f>
        <v>0.25</v>
      </c>
      <c r="Q1401">
        <f>درخواست[[#This Row],[پشت جلد]]*(1-درخواست[[#This Row],[تخفیف]])</f>
        <v>210000</v>
      </c>
      <c r="R1401">
        <v>0</v>
      </c>
    </row>
    <row r="1402" spans="1:18" x14ac:dyDescent="0.25">
      <c r="A1402" s="24" t="s">
        <v>1942</v>
      </c>
      <c r="B1402" t="s">
        <v>377</v>
      </c>
      <c r="C1402">
        <v>3010501130</v>
      </c>
      <c r="D1402" s="21" t="str">
        <f>MID(درخواست[[#This Row],[کدمدرسه]],1,1)</f>
        <v>3</v>
      </c>
      <c r="E1402" t="s">
        <v>130</v>
      </c>
      <c r="F1402" t="s">
        <v>131</v>
      </c>
      <c r="G1402" t="s">
        <v>378</v>
      </c>
      <c r="H1402" t="str">
        <f>درخواست[[#This Row],[استان]]&amp;"/"&amp;درخواست[[#This Row],[شهر]]&amp;"/"&amp;درخواست[[#This Row],[مدرسه]]</f>
        <v>آذربایجان شرقی/تبریز/حضرت فاطمه (س)</v>
      </c>
      <c r="I1402" t="s">
        <v>379</v>
      </c>
      <c r="J1402">
        <v>9144095104</v>
      </c>
      <c r="K1402">
        <v>4132444503</v>
      </c>
      <c r="L1402" s="24" t="s">
        <v>2152</v>
      </c>
      <c r="M1402" t="s">
        <v>73</v>
      </c>
      <c r="N1402" t="str">
        <f>VLOOKUP(درخواست[[#This Row],[کدکتاب]],کتاب[#All],4,FALSE)</f>
        <v>سایر</v>
      </c>
      <c r="O1402">
        <f>VLOOKUP(درخواست[[#This Row],[کدکتاب]],کتاب[#All],3,FALSE)</f>
        <v>210000</v>
      </c>
      <c r="P1402">
        <f>IF(درخواست[[#This Row],[ناشر]]="هاجر",VLOOKUP(درخواست[[#This Row],[استان]],تخفیف[#All],3,FALSE),VLOOKUP(درخواست[[#This Row],[استان]],تخفیف[#All],4,FALSE))</f>
        <v>0.25</v>
      </c>
      <c r="Q1402">
        <f>درخواست[[#This Row],[پشت جلد]]*(1-درخواست[[#This Row],[تخفیف]])</f>
        <v>157500</v>
      </c>
      <c r="R1402">
        <v>0</v>
      </c>
    </row>
    <row r="1403" spans="1:18" x14ac:dyDescent="0.25">
      <c r="A1403" s="24" t="s">
        <v>1943</v>
      </c>
      <c r="B1403" t="s">
        <v>377</v>
      </c>
      <c r="C1403">
        <v>3010501130</v>
      </c>
      <c r="D1403" s="21" t="str">
        <f>MID(درخواست[[#This Row],[کدمدرسه]],1,1)</f>
        <v>3</v>
      </c>
      <c r="E1403" t="s">
        <v>130</v>
      </c>
      <c r="F1403" t="s">
        <v>131</v>
      </c>
      <c r="G1403" t="s">
        <v>378</v>
      </c>
      <c r="H1403" t="str">
        <f>درخواست[[#This Row],[استان]]&amp;"/"&amp;درخواست[[#This Row],[شهر]]&amp;"/"&amp;درخواست[[#This Row],[مدرسه]]</f>
        <v>آذربایجان شرقی/تبریز/حضرت فاطمه (س)</v>
      </c>
      <c r="I1403" t="s">
        <v>379</v>
      </c>
      <c r="J1403">
        <v>9144095104</v>
      </c>
      <c r="K1403">
        <v>4132444503</v>
      </c>
      <c r="L1403" s="24" t="s">
        <v>2154</v>
      </c>
      <c r="M1403" t="s">
        <v>74</v>
      </c>
      <c r="N1403" t="str">
        <f>VLOOKUP(درخواست[[#This Row],[کدکتاب]],کتاب[#All],4,FALSE)</f>
        <v>سایر</v>
      </c>
      <c r="O1403">
        <f>VLOOKUP(درخواست[[#This Row],[کدکتاب]],کتاب[#All],3,FALSE)</f>
        <v>80000</v>
      </c>
      <c r="P1403">
        <f>IF(درخواست[[#This Row],[ناشر]]="هاجر",VLOOKUP(درخواست[[#This Row],[استان]],تخفیف[#All],3,FALSE),VLOOKUP(درخواست[[#This Row],[استان]],تخفیف[#All],4,FALSE))</f>
        <v>0.25</v>
      </c>
      <c r="Q1403">
        <f>درخواست[[#This Row],[پشت جلد]]*(1-درخواست[[#This Row],[تخفیف]])</f>
        <v>60000</v>
      </c>
      <c r="R1403">
        <v>0</v>
      </c>
    </row>
    <row r="1404" spans="1:18" x14ac:dyDescent="0.25">
      <c r="A1404" s="24" t="s">
        <v>1944</v>
      </c>
      <c r="B1404" t="s">
        <v>377</v>
      </c>
      <c r="C1404">
        <v>3010501130</v>
      </c>
      <c r="D1404" s="21" t="str">
        <f>MID(درخواست[[#This Row],[کدمدرسه]],1,1)</f>
        <v>3</v>
      </c>
      <c r="E1404" t="s">
        <v>130</v>
      </c>
      <c r="F1404" t="s">
        <v>131</v>
      </c>
      <c r="G1404" t="s">
        <v>378</v>
      </c>
      <c r="H1404" t="str">
        <f>درخواست[[#This Row],[استان]]&amp;"/"&amp;درخواست[[#This Row],[شهر]]&amp;"/"&amp;درخواست[[#This Row],[مدرسه]]</f>
        <v>آذربایجان شرقی/تبریز/حضرت فاطمه (س)</v>
      </c>
      <c r="I1404" t="s">
        <v>379</v>
      </c>
      <c r="J1404">
        <v>9144095104</v>
      </c>
      <c r="K1404">
        <v>4132444503</v>
      </c>
      <c r="L1404" s="24" t="s">
        <v>2156</v>
      </c>
      <c r="M1404" t="s">
        <v>75</v>
      </c>
      <c r="N1404" t="str">
        <f>VLOOKUP(درخواست[[#This Row],[کدکتاب]],کتاب[#All],4,FALSE)</f>
        <v>هاجر</v>
      </c>
      <c r="O1404">
        <f>VLOOKUP(درخواست[[#This Row],[کدکتاب]],کتاب[#All],3,FALSE)</f>
        <v>500000</v>
      </c>
      <c r="P1404">
        <f>IF(درخواست[[#This Row],[ناشر]]="هاجر",VLOOKUP(درخواست[[#This Row],[استان]],تخفیف[#All],3,FALSE),VLOOKUP(درخواست[[#This Row],[استان]],تخفیف[#All],4,FALSE))</f>
        <v>0.37</v>
      </c>
      <c r="Q1404">
        <f>درخواست[[#This Row],[پشت جلد]]*(1-درخواست[[#This Row],[تخفیف]])</f>
        <v>315000</v>
      </c>
      <c r="R1404">
        <v>7</v>
      </c>
    </row>
    <row r="1405" spans="1:18" x14ac:dyDescent="0.25">
      <c r="A1405" s="24" t="s">
        <v>1945</v>
      </c>
      <c r="B1405" t="s">
        <v>377</v>
      </c>
      <c r="C1405">
        <v>3010501130</v>
      </c>
      <c r="D1405" s="21" t="str">
        <f>MID(درخواست[[#This Row],[کدمدرسه]],1,1)</f>
        <v>3</v>
      </c>
      <c r="E1405" t="s">
        <v>130</v>
      </c>
      <c r="F1405" t="s">
        <v>131</v>
      </c>
      <c r="G1405" t="s">
        <v>378</v>
      </c>
      <c r="H1405" t="str">
        <f>درخواست[[#This Row],[استان]]&amp;"/"&amp;درخواست[[#This Row],[شهر]]&amp;"/"&amp;درخواست[[#This Row],[مدرسه]]</f>
        <v>آذربایجان شرقی/تبریز/حضرت فاطمه (س)</v>
      </c>
      <c r="I1405" t="s">
        <v>379</v>
      </c>
      <c r="J1405">
        <v>9144095104</v>
      </c>
      <c r="K1405">
        <v>4132444503</v>
      </c>
      <c r="L1405" s="24" t="s">
        <v>2155</v>
      </c>
      <c r="M1405" t="s">
        <v>76</v>
      </c>
      <c r="N1405" t="str">
        <f>VLOOKUP(درخواست[[#This Row],[کدکتاب]],کتاب[#All],4,FALSE)</f>
        <v>هاجر</v>
      </c>
      <c r="O1405">
        <f>VLOOKUP(درخواست[[#This Row],[کدکتاب]],کتاب[#All],3,FALSE)</f>
        <v>360000</v>
      </c>
      <c r="P1405">
        <f>IF(درخواست[[#This Row],[ناشر]]="هاجر",VLOOKUP(درخواست[[#This Row],[استان]],تخفیف[#All],3,FALSE),VLOOKUP(درخواست[[#This Row],[استان]],تخفیف[#All],4,FALSE))</f>
        <v>0.37</v>
      </c>
      <c r="Q1405">
        <f>درخواست[[#This Row],[پشت جلد]]*(1-درخواست[[#This Row],[تخفیف]])</f>
        <v>226800</v>
      </c>
      <c r="R1405">
        <v>0</v>
      </c>
    </row>
    <row r="1406" spans="1:18" x14ac:dyDescent="0.25">
      <c r="A1406" s="24" t="s">
        <v>1946</v>
      </c>
      <c r="B1406" t="s">
        <v>377</v>
      </c>
      <c r="C1406">
        <v>3010501130</v>
      </c>
      <c r="D1406" s="21" t="str">
        <f>MID(درخواست[[#This Row],[کدمدرسه]],1,1)</f>
        <v>3</v>
      </c>
      <c r="E1406" t="s">
        <v>130</v>
      </c>
      <c r="F1406" t="s">
        <v>131</v>
      </c>
      <c r="G1406" t="s">
        <v>378</v>
      </c>
      <c r="H1406" t="str">
        <f>درخواست[[#This Row],[استان]]&amp;"/"&amp;درخواست[[#This Row],[شهر]]&amp;"/"&amp;درخواست[[#This Row],[مدرسه]]</f>
        <v>آذربایجان شرقی/تبریز/حضرت فاطمه (س)</v>
      </c>
      <c r="I1406" t="s">
        <v>379</v>
      </c>
      <c r="J1406">
        <v>9144095104</v>
      </c>
      <c r="K1406">
        <v>4132444503</v>
      </c>
      <c r="L1406" s="24" t="s">
        <v>2160</v>
      </c>
      <c r="M1406" t="s">
        <v>77</v>
      </c>
      <c r="N1406" t="str">
        <f>VLOOKUP(درخواست[[#This Row],[کدکتاب]],کتاب[#All],4,FALSE)</f>
        <v>سایر</v>
      </c>
      <c r="O1406">
        <f>VLOOKUP(درخواست[[#This Row],[کدکتاب]],کتاب[#All],3,FALSE)</f>
        <v>566000</v>
      </c>
      <c r="P1406">
        <f>IF(درخواست[[#This Row],[ناشر]]="هاجر",VLOOKUP(درخواست[[#This Row],[استان]],تخفیف[#All],3,FALSE),VLOOKUP(درخواست[[#This Row],[استان]],تخفیف[#All],4,FALSE))</f>
        <v>0.25</v>
      </c>
      <c r="Q1406">
        <f>درخواست[[#This Row],[پشت جلد]]*(1-درخواست[[#This Row],[تخفیف]])</f>
        <v>424500</v>
      </c>
      <c r="R1406">
        <v>0</v>
      </c>
    </row>
    <row r="1407" spans="1:18" x14ac:dyDescent="0.25">
      <c r="A1407" s="24" t="s">
        <v>1947</v>
      </c>
      <c r="B1407" t="s">
        <v>377</v>
      </c>
      <c r="C1407">
        <v>3010501130</v>
      </c>
      <c r="D1407" s="21" t="str">
        <f>MID(درخواست[[#This Row],[کدمدرسه]],1,1)</f>
        <v>3</v>
      </c>
      <c r="E1407" t="s">
        <v>130</v>
      </c>
      <c r="F1407" t="s">
        <v>131</v>
      </c>
      <c r="G1407" t="s">
        <v>378</v>
      </c>
      <c r="H1407" t="str">
        <f>درخواست[[#This Row],[استان]]&amp;"/"&amp;درخواست[[#This Row],[شهر]]&amp;"/"&amp;درخواست[[#This Row],[مدرسه]]</f>
        <v>آذربایجان شرقی/تبریز/حضرت فاطمه (س)</v>
      </c>
      <c r="I1407" t="s">
        <v>379</v>
      </c>
      <c r="J1407">
        <v>9144095104</v>
      </c>
      <c r="K1407">
        <v>4132444503</v>
      </c>
      <c r="L1407" s="24" t="s">
        <v>2159</v>
      </c>
      <c r="M1407" t="s">
        <v>78</v>
      </c>
      <c r="N1407" t="str">
        <f>VLOOKUP(درخواست[[#This Row],[کدکتاب]],کتاب[#All],4,FALSE)</f>
        <v>هاجر</v>
      </c>
      <c r="O1407">
        <f>VLOOKUP(درخواست[[#This Row],[کدکتاب]],کتاب[#All],3,FALSE)</f>
        <v>490000</v>
      </c>
      <c r="P1407">
        <f>IF(درخواست[[#This Row],[ناشر]]="هاجر",VLOOKUP(درخواست[[#This Row],[استان]],تخفیف[#All],3,FALSE),VLOOKUP(درخواست[[#This Row],[استان]],تخفیف[#All],4,FALSE))</f>
        <v>0.37</v>
      </c>
      <c r="Q1407">
        <f>درخواست[[#This Row],[پشت جلد]]*(1-درخواست[[#This Row],[تخفیف]])</f>
        <v>308700</v>
      </c>
      <c r="R1407">
        <v>25</v>
      </c>
    </row>
    <row r="1408" spans="1:18" x14ac:dyDescent="0.25">
      <c r="A1408" s="24" t="s">
        <v>1948</v>
      </c>
      <c r="B1408" t="s">
        <v>377</v>
      </c>
      <c r="C1408">
        <v>3010501130</v>
      </c>
      <c r="D1408" s="21" t="str">
        <f>MID(درخواست[[#This Row],[کدمدرسه]],1,1)</f>
        <v>3</v>
      </c>
      <c r="E1408" t="s">
        <v>130</v>
      </c>
      <c r="F1408" t="s">
        <v>131</v>
      </c>
      <c r="G1408" t="s">
        <v>378</v>
      </c>
      <c r="H1408" t="str">
        <f>درخواست[[#This Row],[استان]]&amp;"/"&amp;درخواست[[#This Row],[شهر]]&amp;"/"&amp;درخواست[[#This Row],[مدرسه]]</f>
        <v>آذربایجان شرقی/تبریز/حضرت فاطمه (س)</v>
      </c>
      <c r="I1408" t="s">
        <v>379</v>
      </c>
      <c r="J1408">
        <v>9144095104</v>
      </c>
      <c r="K1408">
        <v>4132444503</v>
      </c>
      <c r="L1408" s="24" t="s">
        <v>2163</v>
      </c>
      <c r="M1408" t="s">
        <v>79</v>
      </c>
      <c r="N1408" t="str">
        <f>VLOOKUP(درخواست[[#This Row],[کدکتاب]],کتاب[#All],4,FALSE)</f>
        <v>سایر</v>
      </c>
      <c r="O1408">
        <f>VLOOKUP(درخواست[[#This Row],[کدکتاب]],کتاب[#All],3,FALSE)</f>
        <v>95000</v>
      </c>
      <c r="P1408">
        <f>IF(درخواست[[#This Row],[ناشر]]="هاجر",VLOOKUP(درخواست[[#This Row],[استان]],تخفیف[#All],3,FALSE),VLOOKUP(درخواست[[#This Row],[استان]],تخفیف[#All],4,FALSE))</f>
        <v>0.25</v>
      </c>
      <c r="Q1408">
        <f>درخواست[[#This Row],[پشت جلد]]*(1-درخواست[[#This Row],[تخفیف]])</f>
        <v>71250</v>
      </c>
      <c r="R1408">
        <v>0</v>
      </c>
    </row>
    <row r="1409" spans="1:18" x14ac:dyDescent="0.25">
      <c r="A1409" s="24" t="s">
        <v>1949</v>
      </c>
      <c r="B1409" t="s">
        <v>377</v>
      </c>
      <c r="C1409">
        <v>3010501130</v>
      </c>
      <c r="D1409" s="21" t="str">
        <f>MID(درخواست[[#This Row],[کدمدرسه]],1,1)</f>
        <v>3</v>
      </c>
      <c r="E1409" t="s">
        <v>130</v>
      </c>
      <c r="F1409" t="s">
        <v>131</v>
      </c>
      <c r="G1409" t="s">
        <v>378</v>
      </c>
      <c r="H1409" t="str">
        <f>درخواست[[#This Row],[استان]]&amp;"/"&amp;درخواست[[#This Row],[شهر]]&amp;"/"&amp;درخواست[[#This Row],[مدرسه]]</f>
        <v>آذربایجان شرقی/تبریز/حضرت فاطمه (س)</v>
      </c>
      <c r="I1409" t="s">
        <v>379</v>
      </c>
      <c r="J1409">
        <v>9144095104</v>
      </c>
      <c r="K1409">
        <v>4132444503</v>
      </c>
      <c r="L1409" s="24" t="s">
        <v>2164</v>
      </c>
      <c r="M1409" t="s">
        <v>80</v>
      </c>
      <c r="N1409" t="str">
        <f>VLOOKUP(درخواست[[#This Row],[کدکتاب]],کتاب[#All],4,FALSE)</f>
        <v>سایر</v>
      </c>
      <c r="O1409">
        <f>VLOOKUP(درخواست[[#This Row],[کدکتاب]],کتاب[#All],3,FALSE)</f>
        <v>980000</v>
      </c>
      <c r="P1409">
        <f>IF(درخواست[[#This Row],[ناشر]]="هاجر",VLOOKUP(درخواست[[#This Row],[استان]],تخفیف[#All],3,FALSE),VLOOKUP(درخواست[[#This Row],[استان]],تخفیف[#All],4,FALSE))</f>
        <v>0.25</v>
      </c>
      <c r="Q1409">
        <f>درخواست[[#This Row],[پشت جلد]]*(1-درخواست[[#This Row],[تخفیف]])</f>
        <v>735000</v>
      </c>
      <c r="R1409">
        <v>0</v>
      </c>
    </row>
    <row r="1410" spans="1:18" x14ac:dyDescent="0.25">
      <c r="A1410" s="24" t="s">
        <v>1950</v>
      </c>
      <c r="B1410" t="s">
        <v>377</v>
      </c>
      <c r="C1410">
        <v>3010501130</v>
      </c>
      <c r="D1410" s="21" t="str">
        <f>MID(درخواست[[#This Row],[کدمدرسه]],1,1)</f>
        <v>3</v>
      </c>
      <c r="E1410" t="s">
        <v>130</v>
      </c>
      <c r="F1410" t="s">
        <v>131</v>
      </c>
      <c r="G1410" t="s">
        <v>378</v>
      </c>
      <c r="H1410" t="str">
        <f>درخواست[[#This Row],[استان]]&amp;"/"&amp;درخواست[[#This Row],[شهر]]&amp;"/"&amp;درخواست[[#This Row],[مدرسه]]</f>
        <v>آذربایجان شرقی/تبریز/حضرت فاطمه (س)</v>
      </c>
      <c r="I1410" t="s">
        <v>379</v>
      </c>
      <c r="J1410">
        <v>9144095104</v>
      </c>
      <c r="K1410">
        <v>4132444503</v>
      </c>
      <c r="L1410" s="24" t="s">
        <v>2165</v>
      </c>
      <c r="M1410" t="s">
        <v>81</v>
      </c>
      <c r="N1410" t="str">
        <f>VLOOKUP(درخواست[[#This Row],[کدکتاب]],کتاب[#All],4,FALSE)</f>
        <v>سایر</v>
      </c>
      <c r="O1410">
        <f>VLOOKUP(درخواست[[#This Row],[کدکتاب]],کتاب[#All],3,FALSE)</f>
        <v>235000</v>
      </c>
      <c r="P1410">
        <f>IF(درخواست[[#This Row],[ناشر]]="هاجر",VLOOKUP(درخواست[[#This Row],[استان]],تخفیف[#All],3,FALSE),VLOOKUP(درخواست[[#This Row],[استان]],تخفیف[#All],4,FALSE))</f>
        <v>0.25</v>
      </c>
      <c r="Q1410">
        <f>درخواست[[#This Row],[پشت جلد]]*(1-درخواست[[#This Row],[تخفیف]])</f>
        <v>176250</v>
      </c>
      <c r="R1410">
        <v>7</v>
      </c>
    </row>
    <row r="1411" spans="1:18" x14ac:dyDescent="0.25">
      <c r="A1411" s="24" t="s">
        <v>1951</v>
      </c>
      <c r="B1411" t="s">
        <v>377</v>
      </c>
      <c r="C1411">
        <v>3010501130</v>
      </c>
      <c r="D1411" s="21" t="str">
        <f>MID(درخواست[[#This Row],[کدمدرسه]],1,1)</f>
        <v>3</v>
      </c>
      <c r="E1411" t="s">
        <v>130</v>
      </c>
      <c r="F1411" t="s">
        <v>131</v>
      </c>
      <c r="G1411" t="s">
        <v>378</v>
      </c>
      <c r="H1411" t="str">
        <f>درخواست[[#This Row],[استان]]&amp;"/"&amp;درخواست[[#This Row],[شهر]]&amp;"/"&amp;درخواست[[#This Row],[مدرسه]]</f>
        <v>آذربایجان شرقی/تبریز/حضرت فاطمه (س)</v>
      </c>
      <c r="I1411" t="s">
        <v>379</v>
      </c>
      <c r="J1411">
        <v>9144095104</v>
      </c>
      <c r="K1411">
        <v>4132444503</v>
      </c>
      <c r="L1411" s="24" t="s">
        <v>2166</v>
      </c>
      <c r="M1411" t="s">
        <v>82</v>
      </c>
      <c r="N1411" t="str">
        <f>VLOOKUP(درخواست[[#This Row],[کدکتاب]],کتاب[#All],4,FALSE)</f>
        <v>سایر</v>
      </c>
      <c r="O1411">
        <f>VLOOKUP(درخواست[[#This Row],[کدکتاب]],کتاب[#All],3,FALSE)</f>
        <v>160000</v>
      </c>
      <c r="P1411">
        <f>IF(درخواست[[#This Row],[ناشر]]="هاجر",VLOOKUP(درخواست[[#This Row],[استان]],تخفیف[#All],3,FALSE),VLOOKUP(درخواست[[#This Row],[استان]],تخفیف[#All],4,FALSE))</f>
        <v>0.25</v>
      </c>
      <c r="Q1411">
        <f>درخواست[[#This Row],[پشت جلد]]*(1-درخواست[[#This Row],[تخفیف]])</f>
        <v>120000</v>
      </c>
      <c r="R1411">
        <v>17</v>
      </c>
    </row>
    <row r="1412" spans="1:18" x14ac:dyDescent="0.25">
      <c r="A1412" s="24" t="s">
        <v>1952</v>
      </c>
      <c r="B1412" t="s">
        <v>377</v>
      </c>
      <c r="C1412">
        <v>3010501130</v>
      </c>
      <c r="D1412" s="21" t="str">
        <f>MID(درخواست[[#This Row],[کدمدرسه]],1,1)</f>
        <v>3</v>
      </c>
      <c r="E1412" t="s">
        <v>130</v>
      </c>
      <c r="F1412" t="s">
        <v>131</v>
      </c>
      <c r="G1412" t="s">
        <v>378</v>
      </c>
      <c r="H1412" t="str">
        <f>درخواست[[#This Row],[استان]]&amp;"/"&amp;درخواست[[#This Row],[شهر]]&amp;"/"&amp;درخواست[[#This Row],[مدرسه]]</f>
        <v>آذربایجان شرقی/تبریز/حضرت فاطمه (س)</v>
      </c>
      <c r="I1412" t="s">
        <v>379</v>
      </c>
      <c r="J1412">
        <v>9144095104</v>
      </c>
      <c r="K1412">
        <v>4132444503</v>
      </c>
      <c r="L1412" s="24" t="s">
        <v>2167</v>
      </c>
      <c r="M1412" t="s">
        <v>83</v>
      </c>
      <c r="N1412" t="str">
        <f>VLOOKUP(درخواست[[#This Row],[کدکتاب]],کتاب[#All],4,FALSE)</f>
        <v>سایر</v>
      </c>
      <c r="O1412">
        <f>VLOOKUP(درخواست[[#This Row],[کدکتاب]],کتاب[#All],3,FALSE)</f>
        <v>940000</v>
      </c>
      <c r="P1412">
        <f>IF(درخواست[[#This Row],[ناشر]]="هاجر",VLOOKUP(درخواست[[#This Row],[استان]],تخفیف[#All],3,FALSE),VLOOKUP(درخواست[[#This Row],[استان]],تخفیف[#All],4,FALSE))</f>
        <v>0.25</v>
      </c>
      <c r="Q1412">
        <f>درخواست[[#This Row],[پشت جلد]]*(1-درخواست[[#This Row],[تخفیف]])</f>
        <v>705000</v>
      </c>
      <c r="R1412">
        <v>0</v>
      </c>
    </row>
    <row r="1413" spans="1:18" x14ac:dyDescent="0.25">
      <c r="A1413" s="24" t="s">
        <v>1953</v>
      </c>
      <c r="B1413" t="s">
        <v>377</v>
      </c>
      <c r="C1413">
        <v>3010501130</v>
      </c>
      <c r="D1413" s="21" t="str">
        <f>MID(درخواست[[#This Row],[کدمدرسه]],1,1)</f>
        <v>3</v>
      </c>
      <c r="E1413" t="s">
        <v>130</v>
      </c>
      <c r="F1413" t="s">
        <v>131</v>
      </c>
      <c r="G1413" t="s">
        <v>378</v>
      </c>
      <c r="H1413" t="str">
        <f>درخواست[[#This Row],[استان]]&amp;"/"&amp;درخواست[[#This Row],[شهر]]&amp;"/"&amp;درخواست[[#This Row],[مدرسه]]</f>
        <v>آذربایجان شرقی/تبریز/حضرت فاطمه (س)</v>
      </c>
      <c r="I1413" t="s">
        <v>379</v>
      </c>
      <c r="J1413">
        <v>9144095104</v>
      </c>
      <c r="K1413">
        <v>4132444503</v>
      </c>
      <c r="L1413" s="24" t="s">
        <v>2168</v>
      </c>
      <c r="M1413" t="s">
        <v>84</v>
      </c>
      <c r="N1413" t="str">
        <f>VLOOKUP(درخواست[[#This Row],[کدکتاب]],کتاب[#All],4,FALSE)</f>
        <v>سایر</v>
      </c>
      <c r="O1413">
        <f>VLOOKUP(درخواست[[#This Row],[کدکتاب]],کتاب[#All],3,FALSE)</f>
        <v>0</v>
      </c>
      <c r="P1413">
        <f>IF(درخواست[[#This Row],[ناشر]]="هاجر",VLOOKUP(درخواست[[#This Row],[استان]],تخفیف[#All],3,FALSE),VLOOKUP(درخواست[[#This Row],[استان]],تخفیف[#All],4,FALSE))</f>
        <v>0.25</v>
      </c>
      <c r="Q1413">
        <f>درخواست[[#This Row],[پشت جلد]]*(1-درخواست[[#This Row],[تخفیف]])</f>
        <v>0</v>
      </c>
      <c r="R1413">
        <v>0</v>
      </c>
    </row>
    <row r="1414" spans="1:18" x14ac:dyDescent="0.25">
      <c r="A1414" s="24" t="s">
        <v>1954</v>
      </c>
      <c r="B1414" t="s">
        <v>377</v>
      </c>
      <c r="C1414">
        <v>3010501130</v>
      </c>
      <c r="D1414" s="21" t="str">
        <f>MID(درخواست[[#This Row],[کدمدرسه]],1,1)</f>
        <v>3</v>
      </c>
      <c r="E1414" t="s">
        <v>130</v>
      </c>
      <c r="F1414" t="s">
        <v>131</v>
      </c>
      <c r="G1414" t="s">
        <v>378</v>
      </c>
      <c r="H1414" t="str">
        <f>درخواست[[#This Row],[استان]]&amp;"/"&amp;درخواست[[#This Row],[شهر]]&amp;"/"&amp;درخواست[[#This Row],[مدرسه]]</f>
        <v>آذربایجان شرقی/تبریز/حضرت فاطمه (س)</v>
      </c>
      <c r="I1414" t="s">
        <v>379</v>
      </c>
      <c r="J1414">
        <v>9144095104</v>
      </c>
      <c r="K1414">
        <v>4132444503</v>
      </c>
      <c r="L1414" s="24" t="s">
        <v>2169</v>
      </c>
      <c r="M1414" t="s">
        <v>85</v>
      </c>
      <c r="N1414" t="str">
        <f>VLOOKUP(درخواست[[#This Row],[کدکتاب]],کتاب[#All],4,FALSE)</f>
        <v>سایر</v>
      </c>
      <c r="O1414">
        <f>VLOOKUP(درخواست[[#This Row],[کدکتاب]],کتاب[#All],3,FALSE)</f>
        <v>250000</v>
      </c>
      <c r="P1414">
        <f>IF(درخواست[[#This Row],[ناشر]]="هاجر",VLOOKUP(درخواست[[#This Row],[استان]],تخفیف[#All],3,FALSE),VLOOKUP(درخواست[[#This Row],[استان]],تخفیف[#All],4,FALSE))</f>
        <v>0.25</v>
      </c>
      <c r="Q1414">
        <f>درخواست[[#This Row],[پشت جلد]]*(1-درخواست[[#This Row],[تخفیف]])</f>
        <v>187500</v>
      </c>
      <c r="R1414">
        <v>0</v>
      </c>
    </row>
    <row r="1415" spans="1:18" x14ac:dyDescent="0.25">
      <c r="A1415" s="24" t="s">
        <v>1955</v>
      </c>
      <c r="B1415" t="s">
        <v>377</v>
      </c>
      <c r="C1415">
        <v>3010501130</v>
      </c>
      <c r="D1415" s="21" t="str">
        <f>MID(درخواست[[#This Row],[کدمدرسه]],1,1)</f>
        <v>3</v>
      </c>
      <c r="E1415" t="s">
        <v>130</v>
      </c>
      <c r="F1415" t="s">
        <v>131</v>
      </c>
      <c r="G1415" t="s">
        <v>378</v>
      </c>
      <c r="H1415" t="str">
        <f>درخواست[[#This Row],[استان]]&amp;"/"&amp;درخواست[[#This Row],[شهر]]&amp;"/"&amp;درخواست[[#This Row],[مدرسه]]</f>
        <v>آذربایجان شرقی/تبریز/حضرت فاطمه (س)</v>
      </c>
      <c r="I1415" t="s">
        <v>379</v>
      </c>
      <c r="J1415">
        <v>9144095104</v>
      </c>
      <c r="K1415">
        <v>4132444503</v>
      </c>
      <c r="L1415" s="24" t="s">
        <v>2211</v>
      </c>
      <c r="M1415" t="s">
        <v>86</v>
      </c>
      <c r="N1415" t="str">
        <f>VLOOKUP(درخواست[[#This Row],[کدکتاب]],کتاب[#All],4,FALSE)</f>
        <v>هاجر</v>
      </c>
      <c r="O1415">
        <f>VLOOKUP(درخواست[[#This Row],[کدکتاب]],کتاب[#All],3,FALSE)</f>
        <v>0</v>
      </c>
      <c r="P1415">
        <f>IF(درخواست[[#This Row],[ناشر]]="هاجر",VLOOKUP(درخواست[[#This Row],[استان]],تخفیف[#All],3,FALSE),VLOOKUP(درخواست[[#This Row],[استان]],تخفیف[#All],4,FALSE))</f>
        <v>0.37</v>
      </c>
      <c r="Q1415">
        <f>درخواست[[#This Row],[پشت جلد]]*(1-درخواست[[#This Row],[تخفیف]])</f>
        <v>0</v>
      </c>
      <c r="R1415">
        <v>0</v>
      </c>
    </row>
    <row r="1416" spans="1:18" x14ac:dyDescent="0.25">
      <c r="A1416" s="24" t="s">
        <v>1956</v>
      </c>
      <c r="B1416" t="s">
        <v>377</v>
      </c>
      <c r="C1416">
        <v>3010501130</v>
      </c>
      <c r="D1416" s="21" t="str">
        <f>MID(درخواست[[#This Row],[کدمدرسه]],1,1)</f>
        <v>3</v>
      </c>
      <c r="E1416" t="s">
        <v>130</v>
      </c>
      <c r="F1416" t="s">
        <v>131</v>
      </c>
      <c r="G1416" t="s">
        <v>378</v>
      </c>
      <c r="H1416" t="str">
        <f>درخواست[[#This Row],[استان]]&amp;"/"&amp;درخواست[[#This Row],[شهر]]&amp;"/"&amp;درخواست[[#This Row],[مدرسه]]</f>
        <v>آذربایجان شرقی/تبریز/حضرت فاطمه (س)</v>
      </c>
      <c r="I1416" t="s">
        <v>379</v>
      </c>
      <c r="J1416">
        <v>9144095104</v>
      </c>
      <c r="K1416">
        <v>4132444503</v>
      </c>
      <c r="L1416" s="24" t="s">
        <v>2170</v>
      </c>
      <c r="M1416" t="s">
        <v>87</v>
      </c>
      <c r="N1416" t="str">
        <f>VLOOKUP(درخواست[[#This Row],[کدکتاب]],کتاب[#All],4,FALSE)</f>
        <v>سایر</v>
      </c>
      <c r="O1416">
        <f>VLOOKUP(درخواست[[#This Row],[کدکتاب]],کتاب[#All],3,FALSE)</f>
        <v>550000</v>
      </c>
      <c r="P1416">
        <f>IF(درخواست[[#This Row],[ناشر]]="هاجر",VLOOKUP(درخواست[[#This Row],[استان]],تخفیف[#All],3,FALSE),VLOOKUP(درخواست[[#This Row],[استان]],تخفیف[#All],4,FALSE))</f>
        <v>0.25</v>
      </c>
      <c r="Q1416">
        <f>درخواست[[#This Row],[پشت جلد]]*(1-درخواست[[#This Row],[تخفیف]])</f>
        <v>412500</v>
      </c>
      <c r="R1416">
        <v>0</v>
      </c>
    </row>
    <row r="1417" spans="1:18" x14ac:dyDescent="0.25">
      <c r="A1417" s="24" t="s">
        <v>1957</v>
      </c>
      <c r="B1417" t="s">
        <v>377</v>
      </c>
      <c r="C1417">
        <v>3010501130</v>
      </c>
      <c r="D1417" s="21" t="str">
        <f>MID(درخواست[[#This Row],[کدمدرسه]],1,1)</f>
        <v>3</v>
      </c>
      <c r="E1417" t="s">
        <v>130</v>
      </c>
      <c r="F1417" t="s">
        <v>131</v>
      </c>
      <c r="G1417" t="s">
        <v>378</v>
      </c>
      <c r="H1417" t="str">
        <f>درخواست[[#This Row],[استان]]&amp;"/"&amp;درخواست[[#This Row],[شهر]]&amp;"/"&amp;درخواست[[#This Row],[مدرسه]]</f>
        <v>آذربایجان شرقی/تبریز/حضرت فاطمه (س)</v>
      </c>
      <c r="I1417" t="s">
        <v>379</v>
      </c>
      <c r="J1417">
        <v>9144095104</v>
      </c>
      <c r="K1417">
        <v>4132444503</v>
      </c>
      <c r="L1417" s="24" t="s">
        <v>2171</v>
      </c>
      <c r="M1417" t="s">
        <v>88</v>
      </c>
      <c r="N1417" t="str">
        <f>VLOOKUP(درخواست[[#This Row],[کدکتاب]],کتاب[#All],4,FALSE)</f>
        <v>سایر</v>
      </c>
      <c r="O1417">
        <f>VLOOKUP(درخواست[[#This Row],[کدکتاب]],کتاب[#All],3,FALSE)</f>
        <v>0</v>
      </c>
      <c r="P1417">
        <f>IF(درخواست[[#This Row],[ناشر]]="هاجر",VLOOKUP(درخواست[[#This Row],[استان]],تخفیف[#All],3,FALSE),VLOOKUP(درخواست[[#This Row],[استان]],تخفیف[#All],4,FALSE))</f>
        <v>0.25</v>
      </c>
      <c r="Q1417">
        <f>درخواست[[#This Row],[پشت جلد]]*(1-درخواست[[#This Row],[تخفیف]])</f>
        <v>0</v>
      </c>
      <c r="R1417">
        <v>0</v>
      </c>
    </row>
    <row r="1418" spans="1:18" x14ac:dyDescent="0.25">
      <c r="A1418" s="24" t="s">
        <v>1958</v>
      </c>
      <c r="B1418" t="s">
        <v>377</v>
      </c>
      <c r="C1418">
        <v>3010501130</v>
      </c>
      <c r="D1418" s="21" t="str">
        <f>MID(درخواست[[#This Row],[کدمدرسه]],1,1)</f>
        <v>3</v>
      </c>
      <c r="E1418" t="s">
        <v>130</v>
      </c>
      <c r="F1418" t="s">
        <v>131</v>
      </c>
      <c r="G1418" t="s">
        <v>378</v>
      </c>
      <c r="H1418" t="str">
        <f>درخواست[[#This Row],[استان]]&amp;"/"&amp;درخواست[[#This Row],[شهر]]&amp;"/"&amp;درخواست[[#This Row],[مدرسه]]</f>
        <v>آذربایجان شرقی/تبریز/حضرت فاطمه (س)</v>
      </c>
      <c r="I1418" t="s">
        <v>379</v>
      </c>
      <c r="J1418">
        <v>9144095104</v>
      </c>
      <c r="K1418">
        <v>4132444503</v>
      </c>
      <c r="L1418" s="24" t="s">
        <v>2172</v>
      </c>
      <c r="M1418" t="s">
        <v>89</v>
      </c>
      <c r="N1418" t="str">
        <f>VLOOKUP(درخواست[[#This Row],[کدکتاب]],کتاب[#All],4,FALSE)</f>
        <v>سایر</v>
      </c>
      <c r="O1418">
        <f>VLOOKUP(درخواست[[#This Row],[کدکتاب]],کتاب[#All],3,FALSE)</f>
        <v>37000</v>
      </c>
      <c r="P1418">
        <f>IF(درخواست[[#This Row],[ناشر]]="هاجر",VLOOKUP(درخواست[[#This Row],[استان]],تخفیف[#All],3,FALSE),VLOOKUP(درخواست[[#This Row],[استان]],تخفیف[#All],4,FALSE))</f>
        <v>0.25</v>
      </c>
      <c r="Q1418">
        <f>درخواست[[#This Row],[پشت جلد]]*(1-درخواست[[#This Row],[تخفیف]])</f>
        <v>27750</v>
      </c>
      <c r="R1418">
        <v>0</v>
      </c>
    </row>
    <row r="1419" spans="1:18" x14ac:dyDescent="0.25">
      <c r="A1419" s="24" t="s">
        <v>1959</v>
      </c>
      <c r="B1419" t="s">
        <v>377</v>
      </c>
      <c r="C1419">
        <v>3010501130</v>
      </c>
      <c r="D1419" s="21" t="str">
        <f>MID(درخواست[[#This Row],[کدمدرسه]],1,1)</f>
        <v>3</v>
      </c>
      <c r="E1419" t="s">
        <v>130</v>
      </c>
      <c r="F1419" t="s">
        <v>131</v>
      </c>
      <c r="G1419" t="s">
        <v>378</v>
      </c>
      <c r="H1419" t="str">
        <f>درخواست[[#This Row],[استان]]&amp;"/"&amp;درخواست[[#This Row],[شهر]]&amp;"/"&amp;درخواست[[#This Row],[مدرسه]]</f>
        <v>آذربایجان شرقی/تبریز/حضرت فاطمه (س)</v>
      </c>
      <c r="I1419" t="s">
        <v>379</v>
      </c>
      <c r="J1419">
        <v>9144095104</v>
      </c>
      <c r="K1419">
        <v>4132444503</v>
      </c>
      <c r="L1419" s="24" t="s">
        <v>2173</v>
      </c>
      <c r="M1419" t="s">
        <v>90</v>
      </c>
      <c r="N1419" t="str">
        <f>VLOOKUP(درخواست[[#This Row],[کدکتاب]],کتاب[#All],4,FALSE)</f>
        <v>سایر</v>
      </c>
      <c r="O1419">
        <f>VLOOKUP(درخواست[[#This Row],[کدکتاب]],کتاب[#All],3,FALSE)</f>
        <v>150000</v>
      </c>
      <c r="P1419">
        <f>IF(درخواست[[#This Row],[ناشر]]="هاجر",VLOOKUP(درخواست[[#This Row],[استان]],تخفیف[#All],3,FALSE),VLOOKUP(درخواست[[#This Row],[استان]],تخفیف[#All],4,FALSE))</f>
        <v>0.25</v>
      </c>
      <c r="Q1419">
        <f>درخواست[[#This Row],[پشت جلد]]*(1-درخواست[[#This Row],[تخفیف]])</f>
        <v>112500</v>
      </c>
      <c r="R1419">
        <v>0</v>
      </c>
    </row>
    <row r="1420" spans="1:18" x14ac:dyDescent="0.25">
      <c r="A1420" s="24" t="s">
        <v>1960</v>
      </c>
      <c r="B1420" t="s">
        <v>377</v>
      </c>
      <c r="C1420">
        <v>3010501130</v>
      </c>
      <c r="D1420" s="21" t="str">
        <f>MID(درخواست[[#This Row],[کدمدرسه]],1,1)</f>
        <v>3</v>
      </c>
      <c r="E1420" t="s">
        <v>130</v>
      </c>
      <c r="F1420" t="s">
        <v>131</v>
      </c>
      <c r="G1420" t="s">
        <v>378</v>
      </c>
      <c r="H1420" t="str">
        <f>درخواست[[#This Row],[استان]]&amp;"/"&amp;درخواست[[#This Row],[شهر]]&amp;"/"&amp;درخواست[[#This Row],[مدرسه]]</f>
        <v>آذربایجان شرقی/تبریز/حضرت فاطمه (س)</v>
      </c>
      <c r="I1420" t="s">
        <v>379</v>
      </c>
      <c r="J1420">
        <v>9144095104</v>
      </c>
      <c r="K1420">
        <v>4132444503</v>
      </c>
      <c r="L1420" s="24" t="s">
        <v>2174</v>
      </c>
      <c r="M1420" t="s">
        <v>91</v>
      </c>
      <c r="N1420" t="str">
        <f>VLOOKUP(درخواست[[#This Row],[کدکتاب]],کتاب[#All],4,FALSE)</f>
        <v>سایر</v>
      </c>
      <c r="O1420">
        <f>VLOOKUP(درخواست[[#This Row],[کدکتاب]],کتاب[#All],3,FALSE)</f>
        <v>50000</v>
      </c>
      <c r="P1420">
        <f>IF(درخواست[[#This Row],[ناشر]]="هاجر",VLOOKUP(درخواست[[#This Row],[استان]],تخفیف[#All],3,FALSE),VLOOKUP(درخواست[[#This Row],[استان]],تخفیف[#All],4,FALSE))</f>
        <v>0.25</v>
      </c>
      <c r="Q1420">
        <f>درخواست[[#This Row],[پشت جلد]]*(1-درخواست[[#This Row],[تخفیف]])</f>
        <v>37500</v>
      </c>
      <c r="R1420">
        <v>0</v>
      </c>
    </row>
    <row r="1421" spans="1:18" x14ac:dyDescent="0.25">
      <c r="A1421" s="24" t="s">
        <v>1961</v>
      </c>
      <c r="B1421" t="s">
        <v>377</v>
      </c>
      <c r="C1421">
        <v>3010501130</v>
      </c>
      <c r="D1421" s="21" t="str">
        <f>MID(درخواست[[#This Row],[کدمدرسه]],1,1)</f>
        <v>3</v>
      </c>
      <c r="E1421" t="s">
        <v>130</v>
      </c>
      <c r="F1421" t="s">
        <v>131</v>
      </c>
      <c r="G1421" t="s">
        <v>378</v>
      </c>
      <c r="H1421" t="str">
        <f>درخواست[[#This Row],[استان]]&amp;"/"&amp;درخواست[[#This Row],[شهر]]&amp;"/"&amp;درخواست[[#This Row],[مدرسه]]</f>
        <v>آذربایجان شرقی/تبریز/حضرت فاطمه (س)</v>
      </c>
      <c r="I1421" t="s">
        <v>379</v>
      </c>
      <c r="J1421">
        <v>9144095104</v>
      </c>
      <c r="K1421">
        <v>4132444503</v>
      </c>
      <c r="L1421" s="24" t="s">
        <v>2213</v>
      </c>
      <c r="M1421" t="s">
        <v>92</v>
      </c>
      <c r="N1421" t="str">
        <f>VLOOKUP(درخواست[[#This Row],[کدکتاب]],کتاب[#All],4,FALSE)</f>
        <v>سایر</v>
      </c>
      <c r="O1421">
        <f>VLOOKUP(درخواست[[#This Row],[کدکتاب]],کتاب[#All],3,FALSE)</f>
        <v>0</v>
      </c>
      <c r="P1421">
        <f>IF(درخواست[[#This Row],[ناشر]]="هاجر",VLOOKUP(درخواست[[#This Row],[استان]],تخفیف[#All],3,FALSE),VLOOKUP(درخواست[[#This Row],[استان]],تخفیف[#All],4,FALSE))</f>
        <v>0.25</v>
      </c>
      <c r="Q1421">
        <f>درخواست[[#This Row],[پشت جلد]]*(1-درخواست[[#This Row],[تخفیف]])</f>
        <v>0</v>
      </c>
      <c r="R1421">
        <v>0</v>
      </c>
    </row>
    <row r="1422" spans="1:18" x14ac:dyDescent="0.25">
      <c r="A1422" s="24" t="s">
        <v>1962</v>
      </c>
      <c r="B1422" t="s">
        <v>377</v>
      </c>
      <c r="C1422">
        <v>3010501130</v>
      </c>
      <c r="D1422" s="21" t="str">
        <f>MID(درخواست[[#This Row],[کدمدرسه]],1,1)</f>
        <v>3</v>
      </c>
      <c r="E1422" t="s">
        <v>130</v>
      </c>
      <c r="F1422" t="s">
        <v>131</v>
      </c>
      <c r="G1422" t="s">
        <v>378</v>
      </c>
      <c r="H1422" t="str">
        <f>درخواست[[#This Row],[استان]]&amp;"/"&amp;درخواست[[#This Row],[شهر]]&amp;"/"&amp;درخواست[[#This Row],[مدرسه]]</f>
        <v>آذربایجان شرقی/تبریز/حضرت فاطمه (س)</v>
      </c>
      <c r="I1422" t="s">
        <v>379</v>
      </c>
      <c r="J1422">
        <v>9144095104</v>
      </c>
      <c r="K1422">
        <v>4132444503</v>
      </c>
      <c r="L1422" s="24" t="s">
        <v>2175</v>
      </c>
      <c r="M1422" t="s">
        <v>93</v>
      </c>
      <c r="N1422" t="str">
        <f>VLOOKUP(درخواست[[#This Row],[کدکتاب]],کتاب[#All],4,FALSE)</f>
        <v>سایر</v>
      </c>
      <c r="O1422">
        <f>VLOOKUP(درخواست[[#This Row],[کدکتاب]],کتاب[#All],3,FALSE)</f>
        <v>330000</v>
      </c>
      <c r="P1422">
        <f>IF(درخواست[[#This Row],[ناشر]]="هاجر",VLOOKUP(درخواست[[#This Row],[استان]],تخفیف[#All],3,FALSE),VLOOKUP(درخواست[[#This Row],[استان]],تخفیف[#All],4,FALSE))</f>
        <v>0.25</v>
      </c>
      <c r="Q1422">
        <f>درخواست[[#This Row],[پشت جلد]]*(1-درخواست[[#This Row],[تخفیف]])</f>
        <v>247500</v>
      </c>
      <c r="R1422">
        <v>0</v>
      </c>
    </row>
    <row r="1423" spans="1:18" x14ac:dyDescent="0.25">
      <c r="A1423" s="24" t="s">
        <v>1963</v>
      </c>
      <c r="B1423" t="s">
        <v>377</v>
      </c>
      <c r="C1423">
        <v>3010501130</v>
      </c>
      <c r="D1423" s="21" t="str">
        <f>MID(درخواست[[#This Row],[کدمدرسه]],1,1)</f>
        <v>3</v>
      </c>
      <c r="E1423" t="s">
        <v>130</v>
      </c>
      <c r="F1423" t="s">
        <v>131</v>
      </c>
      <c r="G1423" t="s">
        <v>378</v>
      </c>
      <c r="H1423" t="str">
        <f>درخواست[[#This Row],[استان]]&amp;"/"&amp;درخواست[[#This Row],[شهر]]&amp;"/"&amp;درخواست[[#This Row],[مدرسه]]</f>
        <v>آذربایجان شرقی/تبریز/حضرت فاطمه (س)</v>
      </c>
      <c r="I1423" t="s">
        <v>379</v>
      </c>
      <c r="J1423">
        <v>9144095104</v>
      </c>
      <c r="K1423">
        <v>4132444503</v>
      </c>
      <c r="L1423" s="24" t="s">
        <v>2176</v>
      </c>
      <c r="M1423" t="s">
        <v>94</v>
      </c>
      <c r="N1423" t="str">
        <f>VLOOKUP(درخواست[[#This Row],[کدکتاب]],کتاب[#All],4,FALSE)</f>
        <v>سایر</v>
      </c>
      <c r="O1423">
        <f>VLOOKUP(درخواست[[#This Row],[کدکتاب]],کتاب[#All],3,FALSE)</f>
        <v>715000</v>
      </c>
      <c r="P1423">
        <f>IF(درخواست[[#This Row],[ناشر]]="هاجر",VLOOKUP(درخواست[[#This Row],[استان]],تخفیف[#All],3,FALSE),VLOOKUP(درخواست[[#This Row],[استان]],تخفیف[#All],4,FALSE))</f>
        <v>0.25</v>
      </c>
      <c r="Q1423">
        <f>درخواست[[#This Row],[پشت جلد]]*(1-درخواست[[#This Row],[تخفیف]])</f>
        <v>536250</v>
      </c>
      <c r="R1423">
        <v>0</v>
      </c>
    </row>
    <row r="1424" spans="1:18" x14ac:dyDescent="0.25">
      <c r="A1424" s="24" t="s">
        <v>1964</v>
      </c>
      <c r="B1424" t="s">
        <v>377</v>
      </c>
      <c r="C1424">
        <v>3010501130</v>
      </c>
      <c r="D1424" s="21" t="str">
        <f>MID(درخواست[[#This Row],[کدمدرسه]],1,1)</f>
        <v>3</v>
      </c>
      <c r="E1424" t="s">
        <v>130</v>
      </c>
      <c r="F1424" t="s">
        <v>131</v>
      </c>
      <c r="G1424" t="s">
        <v>378</v>
      </c>
      <c r="H1424" t="str">
        <f>درخواست[[#This Row],[استان]]&amp;"/"&amp;درخواست[[#This Row],[شهر]]&amp;"/"&amp;درخواست[[#This Row],[مدرسه]]</f>
        <v>آذربایجان شرقی/تبریز/حضرت فاطمه (س)</v>
      </c>
      <c r="I1424" t="s">
        <v>379</v>
      </c>
      <c r="J1424">
        <v>9144095104</v>
      </c>
      <c r="K1424">
        <v>4132444503</v>
      </c>
      <c r="L1424" s="24" t="s">
        <v>2177</v>
      </c>
      <c r="M1424" t="s">
        <v>95</v>
      </c>
      <c r="N1424" t="str">
        <f>VLOOKUP(درخواست[[#This Row],[کدکتاب]],کتاب[#All],4,FALSE)</f>
        <v>هاجر</v>
      </c>
      <c r="O1424">
        <f>VLOOKUP(درخواست[[#This Row],[کدکتاب]],کتاب[#All],3,FALSE)</f>
        <v>0</v>
      </c>
      <c r="P1424">
        <f>IF(درخواست[[#This Row],[ناشر]]="هاجر",VLOOKUP(درخواست[[#This Row],[استان]],تخفیف[#All],3,FALSE),VLOOKUP(درخواست[[#This Row],[استان]],تخفیف[#All],4,FALSE))</f>
        <v>0.37</v>
      </c>
      <c r="Q1424">
        <f>درخواست[[#This Row],[پشت جلد]]*(1-درخواست[[#This Row],[تخفیف]])</f>
        <v>0</v>
      </c>
      <c r="R1424">
        <v>0</v>
      </c>
    </row>
    <row r="1425" spans="1:18" x14ac:dyDescent="0.25">
      <c r="A1425" s="24" t="s">
        <v>1965</v>
      </c>
      <c r="B1425" t="s">
        <v>377</v>
      </c>
      <c r="C1425">
        <v>3010501130</v>
      </c>
      <c r="D1425" s="21" t="str">
        <f>MID(درخواست[[#This Row],[کدمدرسه]],1,1)</f>
        <v>3</v>
      </c>
      <c r="E1425" t="s">
        <v>130</v>
      </c>
      <c r="F1425" t="s">
        <v>131</v>
      </c>
      <c r="G1425" t="s">
        <v>378</v>
      </c>
      <c r="H1425" t="str">
        <f>درخواست[[#This Row],[استان]]&amp;"/"&amp;درخواست[[#This Row],[شهر]]&amp;"/"&amp;درخواست[[#This Row],[مدرسه]]</f>
        <v>آذربایجان شرقی/تبریز/حضرت فاطمه (س)</v>
      </c>
      <c r="I1425" t="s">
        <v>379</v>
      </c>
      <c r="J1425">
        <v>9144095104</v>
      </c>
      <c r="K1425">
        <v>4132444503</v>
      </c>
      <c r="L1425" s="24" t="s">
        <v>2178</v>
      </c>
      <c r="M1425" t="s">
        <v>96</v>
      </c>
      <c r="N1425" t="str">
        <f>VLOOKUP(درخواست[[#This Row],[کدکتاب]],کتاب[#All],4,FALSE)</f>
        <v>سایر</v>
      </c>
      <c r="O1425">
        <f>VLOOKUP(درخواست[[#This Row],[کدکتاب]],کتاب[#All],3,FALSE)</f>
        <v>44000</v>
      </c>
      <c r="P1425">
        <f>IF(درخواست[[#This Row],[ناشر]]="هاجر",VLOOKUP(درخواست[[#This Row],[استان]],تخفیف[#All],3,FALSE),VLOOKUP(درخواست[[#This Row],[استان]],تخفیف[#All],4,FALSE))</f>
        <v>0.25</v>
      </c>
      <c r="Q1425">
        <f>درخواست[[#This Row],[پشت جلد]]*(1-درخواست[[#This Row],[تخفیف]])</f>
        <v>33000</v>
      </c>
      <c r="R1425">
        <v>0</v>
      </c>
    </row>
    <row r="1426" spans="1:18" x14ac:dyDescent="0.25">
      <c r="A1426" s="24" t="s">
        <v>1966</v>
      </c>
      <c r="B1426" t="s">
        <v>377</v>
      </c>
      <c r="C1426">
        <v>3010501130</v>
      </c>
      <c r="D1426" s="21" t="str">
        <f>MID(درخواست[[#This Row],[کدمدرسه]],1,1)</f>
        <v>3</v>
      </c>
      <c r="E1426" t="s">
        <v>130</v>
      </c>
      <c r="F1426" t="s">
        <v>131</v>
      </c>
      <c r="G1426" t="s">
        <v>378</v>
      </c>
      <c r="H1426" t="str">
        <f>درخواست[[#This Row],[استان]]&amp;"/"&amp;درخواست[[#This Row],[شهر]]&amp;"/"&amp;درخواست[[#This Row],[مدرسه]]</f>
        <v>آذربایجان شرقی/تبریز/حضرت فاطمه (س)</v>
      </c>
      <c r="I1426" t="s">
        <v>379</v>
      </c>
      <c r="J1426">
        <v>9144095104</v>
      </c>
      <c r="K1426">
        <v>4132444503</v>
      </c>
      <c r="L1426" s="24" t="s">
        <v>2179</v>
      </c>
      <c r="M1426" t="s">
        <v>97</v>
      </c>
      <c r="N1426" t="str">
        <f>VLOOKUP(درخواست[[#This Row],[کدکتاب]],کتاب[#All],4,FALSE)</f>
        <v>هاجر</v>
      </c>
      <c r="O1426">
        <f>VLOOKUP(درخواست[[#This Row],[کدکتاب]],کتاب[#All],3,FALSE)</f>
        <v>420000</v>
      </c>
      <c r="P1426">
        <f>IF(درخواست[[#This Row],[ناشر]]="هاجر",VLOOKUP(درخواست[[#This Row],[استان]],تخفیف[#All],3,FALSE),VLOOKUP(درخواست[[#This Row],[استان]],تخفیف[#All],4,FALSE))</f>
        <v>0.37</v>
      </c>
      <c r="Q1426">
        <f>درخواست[[#This Row],[پشت جلد]]*(1-درخواست[[#This Row],[تخفیف]])</f>
        <v>264600</v>
      </c>
      <c r="R1426">
        <v>0</v>
      </c>
    </row>
    <row r="1427" spans="1:18" x14ac:dyDescent="0.25">
      <c r="A1427" s="24" t="s">
        <v>1967</v>
      </c>
      <c r="B1427" t="s">
        <v>377</v>
      </c>
      <c r="C1427">
        <v>3010501130</v>
      </c>
      <c r="D1427" s="21" t="str">
        <f>MID(درخواست[[#This Row],[کدمدرسه]],1,1)</f>
        <v>3</v>
      </c>
      <c r="E1427" t="s">
        <v>130</v>
      </c>
      <c r="F1427" t="s">
        <v>131</v>
      </c>
      <c r="G1427" t="s">
        <v>378</v>
      </c>
      <c r="H1427" t="str">
        <f>درخواست[[#This Row],[استان]]&amp;"/"&amp;درخواست[[#This Row],[شهر]]&amp;"/"&amp;درخواست[[#This Row],[مدرسه]]</f>
        <v>آذربایجان شرقی/تبریز/حضرت فاطمه (س)</v>
      </c>
      <c r="I1427" t="s">
        <v>379</v>
      </c>
      <c r="J1427">
        <v>9144095104</v>
      </c>
      <c r="K1427">
        <v>4132444503</v>
      </c>
      <c r="L1427" s="24" t="s">
        <v>2180</v>
      </c>
      <c r="M1427" t="s">
        <v>98</v>
      </c>
      <c r="N1427" t="str">
        <f>VLOOKUP(درخواست[[#This Row],[کدکتاب]],کتاب[#All],4,FALSE)</f>
        <v>سایر</v>
      </c>
      <c r="O1427">
        <f>VLOOKUP(درخواست[[#This Row],[کدکتاب]],کتاب[#All],3,FALSE)</f>
        <v>390000</v>
      </c>
      <c r="P1427">
        <f>IF(درخواست[[#This Row],[ناشر]]="هاجر",VLOOKUP(درخواست[[#This Row],[استان]],تخفیف[#All],3,FALSE),VLOOKUP(درخواست[[#This Row],[استان]],تخفیف[#All],4,FALSE))</f>
        <v>0.25</v>
      </c>
      <c r="Q1427">
        <f>درخواست[[#This Row],[پشت جلد]]*(1-درخواست[[#This Row],[تخفیف]])</f>
        <v>292500</v>
      </c>
      <c r="R1427">
        <v>0</v>
      </c>
    </row>
    <row r="1428" spans="1:18" x14ac:dyDescent="0.25">
      <c r="A1428" s="24" t="s">
        <v>1968</v>
      </c>
      <c r="B1428" t="s">
        <v>377</v>
      </c>
      <c r="C1428">
        <v>3010501130</v>
      </c>
      <c r="D1428" s="21" t="str">
        <f>MID(درخواست[[#This Row],[کدمدرسه]],1,1)</f>
        <v>3</v>
      </c>
      <c r="E1428" t="s">
        <v>130</v>
      </c>
      <c r="F1428" t="s">
        <v>131</v>
      </c>
      <c r="G1428" t="s">
        <v>378</v>
      </c>
      <c r="H1428" t="str">
        <f>درخواست[[#This Row],[استان]]&amp;"/"&amp;درخواست[[#This Row],[شهر]]&amp;"/"&amp;درخواست[[#This Row],[مدرسه]]</f>
        <v>آذربایجان شرقی/تبریز/حضرت فاطمه (س)</v>
      </c>
      <c r="I1428" t="s">
        <v>379</v>
      </c>
      <c r="J1428">
        <v>9144095104</v>
      </c>
      <c r="K1428">
        <v>4132444503</v>
      </c>
      <c r="L1428" s="24" t="s">
        <v>2181</v>
      </c>
      <c r="M1428" t="s">
        <v>99</v>
      </c>
      <c r="N1428" t="str">
        <f>VLOOKUP(درخواست[[#This Row],[کدکتاب]],کتاب[#All],4,FALSE)</f>
        <v>سایر</v>
      </c>
      <c r="O1428">
        <f>VLOOKUP(درخواست[[#This Row],[کدکتاب]],کتاب[#All],3,FALSE)</f>
        <v>360000</v>
      </c>
      <c r="P1428">
        <f>IF(درخواست[[#This Row],[ناشر]]="هاجر",VLOOKUP(درخواست[[#This Row],[استان]],تخفیف[#All],3,FALSE),VLOOKUP(درخواست[[#This Row],[استان]],تخفیف[#All],4,FALSE))</f>
        <v>0.25</v>
      </c>
      <c r="Q1428">
        <f>درخواست[[#This Row],[پشت جلد]]*(1-درخواست[[#This Row],[تخفیف]])</f>
        <v>270000</v>
      </c>
      <c r="R1428">
        <v>0</v>
      </c>
    </row>
    <row r="1429" spans="1:18" x14ac:dyDescent="0.25">
      <c r="A1429" s="24" t="s">
        <v>1969</v>
      </c>
      <c r="B1429" t="s">
        <v>377</v>
      </c>
      <c r="C1429">
        <v>3010501130</v>
      </c>
      <c r="D1429" s="21" t="str">
        <f>MID(درخواست[[#This Row],[کدمدرسه]],1,1)</f>
        <v>3</v>
      </c>
      <c r="E1429" t="s">
        <v>130</v>
      </c>
      <c r="F1429" t="s">
        <v>131</v>
      </c>
      <c r="G1429" t="s">
        <v>378</v>
      </c>
      <c r="H1429" t="str">
        <f>درخواست[[#This Row],[استان]]&amp;"/"&amp;درخواست[[#This Row],[شهر]]&amp;"/"&amp;درخواست[[#This Row],[مدرسه]]</f>
        <v>آذربایجان شرقی/تبریز/حضرت فاطمه (س)</v>
      </c>
      <c r="I1429" t="s">
        <v>379</v>
      </c>
      <c r="J1429">
        <v>9144095104</v>
      </c>
      <c r="K1429">
        <v>4132444503</v>
      </c>
      <c r="L1429" s="24" t="s">
        <v>2182</v>
      </c>
      <c r="M1429" t="s">
        <v>100</v>
      </c>
      <c r="N1429" t="str">
        <f>VLOOKUP(درخواست[[#This Row],[کدکتاب]],کتاب[#All],4,FALSE)</f>
        <v>سایر</v>
      </c>
      <c r="O1429">
        <f>VLOOKUP(درخواست[[#This Row],[کدکتاب]],کتاب[#All],3,FALSE)</f>
        <v>450000</v>
      </c>
      <c r="P1429">
        <f>IF(درخواست[[#This Row],[ناشر]]="هاجر",VLOOKUP(درخواست[[#This Row],[استان]],تخفیف[#All],3,FALSE),VLOOKUP(درخواست[[#This Row],[استان]],تخفیف[#All],4,FALSE))</f>
        <v>0.25</v>
      </c>
      <c r="Q1429">
        <f>درخواست[[#This Row],[پشت جلد]]*(1-درخواست[[#This Row],[تخفیف]])</f>
        <v>337500</v>
      </c>
      <c r="R1429">
        <v>0</v>
      </c>
    </row>
    <row r="1430" spans="1:18" x14ac:dyDescent="0.25">
      <c r="A1430" s="24" t="s">
        <v>1970</v>
      </c>
      <c r="B1430" t="s">
        <v>377</v>
      </c>
      <c r="C1430">
        <v>3010501130</v>
      </c>
      <c r="D1430" s="21" t="str">
        <f>MID(درخواست[[#This Row],[کدمدرسه]],1,1)</f>
        <v>3</v>
      </c>
      <c r="E1430" t="s">
        <v>130</v>
      </c>
      <c r="F1430" t="s">
        <v>131</v>
      </c>
      <c r="G1430" t="s">
        <v>378</v>
      </c>
      <c r="H1430" t="str">
        <f>درخواست[[#This Row],[استان]]&amp;"/"&amp;درخواست[[#This Row],[شهر]]&amp;"/"&amp;درخواست[[#This Row],[مدرسه]]</f>
        <v>آذربایجان شرقی/تبریز/حضرت فاطمه (س)</v>
      </c>
      <c r="I1430" t="s">
        <v>379</v>
      </c>
      <c r="J1430">
        <v>9144095104</v>
      </c>
      <c r="K1430">
        <v>4132444503</v>
      </c>
      <c r="L1430" s="24" t="s">
        <v>2183</v>
      </c>
      <c r="M1430" t="s">
        <v>101</v>
      </c>
      <c r="N1430" t="str">
        <f>VLOOKUP(درخواست[[#This Row],[کدکتاب]],کتاب[#All],4,FALSE)</f>
        <v>سایر</v>
      </c>
      <c r="O1430">
        <f>VLOOKUP(درخواست[[#This Row],[کدکتاب]],کتاب[#All],3,FALSE)</f>
        <v>185000</v>
      </c>
      <c r="P1430">
        <f>IF(درخواست[[#This Row],[ناشر]]="هاجر",VLOOKUP(درخواست[[#This Row],[استان]],تخفیف[#All],3,FALSE),VLOOKUP(درخواست[[#This Row],[استان]],تخفیف[#All],4,FALSE))</f>
        <v>0.25</v>
      </c>
      <c r="Q1430">
        <f>درخواست[[#This Row],[پشت جلد]]*(1-درخواست[[#This Row],[تخفیف]])</f>
        <v>138750</v>
      </c>
      <c r="R1430">
        <v>0</v>
      </c>
    </row>
    <row r="1431" spans="1:18" x14ac:dyDescent="0.25">
      <c r="A1431" s="24" t="s">
        <v>1971</v>
      </c>
      <c r="B1431" t="s">
        <v>377</v>
      </c>
      <c r="C1431">
        <v>3010501130</v>
      </c>
      <c r="D1431" s="21" t="str">
        <f>MID(درخواست[[#This Row],[کدمدرسه]],1,1)</f>
        <v>3</v>
      </c>
      <c r="E1431" t="s">
        <v>130</v>
      </c>
      <c r="F1431" t="s">
        <v>131</v>
      </c>
      <c r="G1431" t="s">
        <v>378</v>
      </c>
      <c r="H1431" t="str">
        <f>درخواست[[#This Row],[استان]]&amp;"/"&amp;درخواست[[#This Row],[شهر]]&amp;"/"&amp;درخواست[[#This Row],[مدرسه]]</f>
        <v>آذربایجان شرقی/تبریز/حضرت فاطمه (س)</v>
      </c>
      <c r="I1431" t="s">
        <v>379</v>
      </c>
      <c r="J1431">
        <v>9144095104</v>
      </c>
      <c r="K1431">
        <v>4132444503</v>
      </c>
      <c r="L1431" s="24" t="s">
        <v>2184</v>
      </c>
      <c r="M1431" t="s">
        <v>102</v>
      </c>
      <c r="N1431" t="str">
        <f>VLOOKUP(درخواست[[#This Row],[کدکتاب]],کتاب[#All],4,FALSE)</f>
        <v>سایر</v>
      </c>
      <c r="O1431">
        <f>VLOOKUP(درخواست[[#This Row],[کدکتاب]],کتاب[#All],3,FALSE)</f>
        <v>150000</v>
      </c>
      <c r="P1431">
        <f>IF(درخواست[[#This Row],[ناشر]]="هاجر",VLOOKUP(درخواست[[#This Row],[استان]],تخفیف[#All],3,FALSE),VLOOKUP(درخواست[[#This Row],[استان]],تخفیف[#All],4,FALSE))</f>
        <v>0.25</v>
      </c>
      <c r="Q1431">
        <f>درخواست[[#This Row],[پشت جلد]]*(1-درخواست[[#This Row],[تخفیف]])</f>
        <v>112500</v>
      </c>
      <c r="R1431">
        <v>0</v>
      </c>
    </row>
    <row r="1432" spans="1:18" x14ac:dyDescent="0.25">
      <c r="A1432" s="24" t="s">
        <v>1972</v>
      </c>
      <c r="B1432" t="s">
        <v>377</v>
      </c>
      <c r="C1432">
        <v>3010501130</v>
      </c>
      <c r="D1432" s="21" t="str">
        <f>MID(درخواست[[#This Row],[کدمدرسه]],1,1)</f>
        <v>3</v>
      </c>
      <c r="E1432" t="s">
        <v>130</v>
      </c>
      <c r="F1432" t="s">
        <v>131</v>
      </c>
      <c r="G1432" t="s">
        <v>378</v>
      </c>
      <c r="H1432" t="str">
        <f>درخواست[[#This Row],[استان]]&amp;"/"&amp;درخواست[[#This Row],[شهر]]&amp;"/"&amp;درخواست[[#This Row],[مدرسه]]</f>
        <v>آذربایجان شرقی/تبریز/حضرت فاطمه (س)</v>
      </c>
      <c r="I1432" t="s">
        <v>379</v>
      </c>
      <c r="J1432">
        <v>9144095104</v>
      </c>
      <c r="K1432">
        <v>4132444503</v>
      </c>
      <c r="L1432" s="24" t="s">
        <v>2185</v>
      </c>
      <c r="M1432" t="s">
        <v>103</v>
      </c>
      <c r="N1432" t="str">
        <f>VLOOKUP(درخواست[[#This Row],[کدکتاب]],کتاب[#All],4,FALSE)</f>
        <v>سایر</v>
      </c>
      <c r="O1432">
        <f>VLOOKUP(درخواست[[#This Row],[کدکتاب]],کتاب[#All],3,FALSE)</f>
        <v>90000</v>
      </c>
      <c r="P1432">
        <f>IF(درخواست[[#This Row],[ناشر]]="هاجر",VLOOKUP(درخواست[[#This Row],[استان]],تخفیف[#All],3,FALSE),VLOOKUP(درخواست[[#This Row],[استان]],تخفیف[#All],4,FALSE))</f>
        <v>0.25</v>
      </c>
      <c r="Q1432">
        <f>درخواست[[#This Row],[پشت جلد]]*(1-درخواست[[#This Row],[تخفیف]])</f>
        <v>67500</v>
      </c>
      <c r="R1432">
        <v>0</v>
      </c>
    </row>
    <row r="1433" spans="1:18" x14ac:dyDescent="0.25">
      <c r="A1433" s="24" t="s">
        <v>1973</v>
      </c>
      <c r="B1433" t="s">
        <v>377</v>
      </c>
      <c r="C1433">
        <v>3010501130</v>
      </c>
      <c r="D1433" s="21" t="str">
        <f>MID(درخواست[[#This Row],[کدمدرسه]],1,1)</f>
        <v>3</v>
      </c>
      <c r="E1433" t="s">
        <v>130</v>
      </c>
      <c r="F1433" t="s">
        <v>131</v>
      </c>
      <c r="G1433" t="s">
        <v>378</v>
      </c>
      <c r="H1433" t="str">
        <f>درخواست[[#This Row],[استان]]&amp;"/"&amp;درخواست[[#This Row],[شهر]]&amp;"/"&amp;درخواست[[#This Row],[مدرسه]]</f>
        <v>آذربایجان شرقی/تبریز/حضرت فاطمه (س)</v>
      </c>
      <c r="I1433" t="s">
        <v>379</v>
      </c>
      <c r="J1433">
        <v>9144095104</v>
      </c>
      <c r="K1433">
        <v>4132444503</v>
      </c>
      <c r="L1433" s="24" t="s">
        <v>2186</v>
      </c>
      <c r="M1433" t="s">
        <v>104</v>
      </c>
      <c r="N1433" t="str">
        <f>VLOOKUP(درخواست[[#This Row],[کدکتاب]],کتاب[#All],4,FALSE)</f>
        <v>سایر</v>
      </c>
      <c r="O1433">
        <f>VLOOKUP(درخواست[[#This Row],[کدکتاب]],کتاب[#All],3,FALSE)</f>
        <v>500000</v>
      </c>
      <c r="P1433">
        <f>IF(درخواست[[#This Row],[ناشر]]="هاجر",VLOOKUP(درخواست[[#This Row],[استان]],تخفیف[#All],3,FALSE),VLOOKUP(درخواست[[#This Row],[استان]],تخفیف[#All],4,FALSE))</f>
        <v>0.25</v>
      </c>
      <c r="Q1433">
        <f>درخواست[[#This Row],[پشت جلد]]*(1-درخواست[[#This Row],[تخفیف]])</f>
        <v>375000</v>
      </c>
      <c r="R1433">
        <v>0</v>
      </c>
    </row>
    <row r="1434" spans="1:18" x14ac:dyDescent="0.25">
      <c r="A1434" s="24" t="s">
        <v>1974</v>
      </c>
      <c r="B1434" t="s">
        <v>377</v>
      </c>
      <c r="C1434">
        <v>3010501130</v>
      </c>
      <c r="D1434" s="21" t="str">
        <f>MID(درخواست[[#This Row],[کدمدرسه]],1,1)</f>
        <v>3</v>
      </c>
      <c r="E1434" t="s">
        <v>130</v>
      </c>
      <c r="F1434" t="s">
        <v>131</v>
      </c>
      <c r="G1434" t="s">
        <v>378</v>
      </c>
      <c r="H1434" t="str">
        <f>درخواست[[#This Row],[استان]]&amp;"/"&amp;درخواست[[#This Row],[شهر]]&amp;"/"&amp;درخواست[[#This Row],[مدرسه]]</f>
        <v>آذربایجان شرقی/تبریز/حضرت فاطمه (س)</v>
      </c>
      <c r="I1434" t="s">
        <v>379</v>
      </c>
      <c r="J1434">
        <v>9144095104</v>
      </c>
      <c r="K1434">
        <v>4132444503</v>
      </c>
      <c r="L1434" s="24" t="s">
        <v>2187</v>
      </c>
      <c r="M1434" t="s">
        <v>105</v>
      </c>
      <c r="N1434" t="str">
        <f>VLOOKUP(درخواست[[#This Row],[کدکتاب]],کتاب[#All],4,FALSE)</f>
        <v>سایر</v>
      </c>
      <c r="O1434">
        <f>VLOOKUP(درخواست[[#This Row],[کدکتاب]],کتاب[#All],3,FALSE)</f>
        <v>110000</v>
      </c>
      <c r="P1434">
        <f>IF(درخواست[[#This Row],[ناشر]]="هاجر",VLOOKUP(درخواست[[#This Row],[استان]],تخفیف[#All],3,FALSE),VLOOKUP(درخواست[[#This Row],[استان]],تخفیف[#All],4,FALSE))</f>
        <v>0.25</v>
      </c>
      <c r="Q1434">
        <f>درخواست[[#This Row],[پشت جلد]]*(1-درخواست[[#This Row],[تخفیف]])</f>
        <v>82500</v>
      </c>
      <c r="R1434">
        <v>0</v>
      </c>
    </row>
    <row r="1435" spans="1:18" x14ac:dyDescent="0.25">
      <c r="A1435" s="24" t="s">
        <v>1975</v>
      </c>
      <c r="B1435" t="s">
        <v>377</v>
      </c>
      <c r="C1435">
        <v>3010501130</v>
      </c>
      <c r="D1435" s="21" t="str">
        <f>MID(درخواست[[#This Row],[کدمدرسه]],1,1)</f>
        <v>3</v>
      </c>
      <c r="E1435" t="s">
        <v>130</v>
      </c>
      <c r="F1435" t="s">
        <v>131</v>
      </c>
      <c r="G1435" t="s">
        <v>378</v>
      </c>
      <c r="H1435" t="str">
        <f>درخواست[[#This Row],[استان]]&amp;"/"&amp;درخواست[[#This Row],[شهر]]&amp;"/"&amp;درخواست[[#This Row],[مدرسه]]</f>
        <v>آذربایجان شرقی/تبریز/حضرت فاطمه (س)</v>
      </c>
      <c r="I1435" t="s">
        <v>379</v>
      </c>
      <c r="J1435">
        <v>9144095104</v>
      </c>
      <c r="K1435">
        <v>4132444503</v>
      </c>
      <c r="L1435" s="24" t="s">
        <v>2188</v>
      </c>
      <c r="M1435" t="s">
        <v>106</v>
      </c>
      <c r="N1435" t="str">
        <f>VLOOKUP(درخواست[[#This Row],[کدکتاب]],کتاب[#All],4,FALSE)</f>
        <v>سایر</v>
      </c>
      <c r="O1435">
        <f>VLOOKUP(درخواست[[#This Row],[کدکتاب]],کتاب[#All],3,FALSE)</f>
        <v>140000</v>
      </c>
      <c r="P1435">
        <f>IF(درخواست[[#This Row],[ناشر]]="هاجر",VLOOKUP(درخواست[[#This Row],[استان]],تخفیف[#All],3,FALSE),VLOOKUP(درخواست[[#This Row],[استان]],تخفیف[#All],4,FALSE))</f>
        <v>0.25</v>
      </c>
      <c r="Q1435">
        <f>درخواست[[#This Row],[پشت جلد]]*(1-درخواست[[#This Row],[تخفیف]])</f>
        <v>105000</v>
      </c>
      <c r="R1435">
        <v>0</v>
      </c>
    </row>
    <row r="1436" spans="1:18" x14ac:dyDescent="0.25">
      <c r="A1436" s="24" t="s">
        <v>1976</v>
      </c>
      <c r="B1436" t="s">
        <v>377</v>
      </c>
      <c r="C1436">
        <v>3010501130</v>
      </c>
      <c r="D1436" s="21" t="str">
        <f>MID(درخواست[[#This Row],[کدمدرسه]],1,1)</f>
        <v>3</v>
      </c>
      <c r="E1436" t="s">
        <v>130</v>
      </c>
      <c r="F1436" t="s">
        <v>131</v>
      </c>
      <c r="G1436" t="s">
        <v>378</v>
      </c>
      <c r="H1436" t="str">
        <f>درخواست[[#This Row],[استان]]&amp;"/"&amp;درخواست[[#This Row],[شهر]]&amp;"/"&amp;درخواست[[#This Row],[مدرسه]]</f>
        <v>آذربایجان شرقی/تبریز/حضرت فاطمه (س)</v>
      </c>
      <c r="I1436" t="s">
        <v>379</v>
      </c>
      <c r="J1436">
        <v>9144095104</v>
      </c>
      <c r="K1436">
        <v>4132444503</v>
      </c>
      <c r="L1436" s="24" t="s">
        <v>2189</v>
      </c>
      <c r="M1436" t="s">
        <v>107</v>
      </c>
      <c r="N1436" t="str">
        <f>VLOOKUP(درخواست[[#This Row],[کدکتاب]],کتاب[#All],4,FALSE)</f>
        <v>سایر</v>
      </c>
      <c r="O1436">
        <f>VLOOKUP(درخواست[[#This Row],[کدکتاب]],کتاب[#All],3,FALSE)</f>
        <v>510000</v>
      </c>
      <c r="P1436">
        <f>IF(درخواست[[#This Row],[ناشر]]="هاجر",VLOOKUP(درخواست[[#This Row],[استان]],تخفیف[#All],3,FALSE),VLOOKUP(درخواست[[#This Row],[استان]],تخفیف[#All],4,FALSE))</f>
        <v>0.25</v>
      </c>
      <c r="Q1436">
        <f>درخواست[[#This Row],[پشت جلد]]*(1-درخواست[[#This Row],[تخفیف]])</f>
        <v>382500</v>
      </c>
      <c r="R1436">
        <v>0</v>
      </c>
    </row>
    <row r="1437" spans="1:18" x14ac:dyDescent="0.25">
      <c r="A1437" s="24" t="s">
        <v>1977</v>
      </c>
      <c r="B1437" t="s">
        <v>377</v>
      </c>
      <c r="C1437">
        <v>3010501130</v>
      </c>
      <c r="D1437" s="21" t="str">
        <f>MID(درخواست[[#This Row],[کدمدرسه]],1,1)</f>
        <v>3</v>
      </c>
      <c r="E1437" t="s">
        <v>130</v>
      </c>
      <c r="F1437" t="s">
        <v>131</v>
      </c>
      <c r="G1437" t="s">
        <v>378</v>
      </c>
      <c r="H1437" t="str">
        <f>درخواست[[#This Row],[استان]]&amp;"/"&amp;درخواست[[#This Row],[شهر]]&amp;"/"&amp;درخواست[[#This Row],[مدرسه]]</f>
        <v>آذربایجان شرقی/تبریز/حضرت فاطمه (س)</v>
      </c>
      <c r="I1437" t="s">
        <v>379</v>
      </c>
      <c r="J1437">
        <v>9144095104</v>
      </c>
      <c r="K1437">
        <v>4132444503</v>
      </c>
      <c r="L1437" s="24" t="s">
        <v>2190</v>
      </c>
      <c r="M1437" t="s">
        <v>108</v>
      </c>
      <c r="N1437" t="str">
        <f>VLOOKUP(درخواست[[#This Row],[کدکتاب]],کتاب[#All],4,FALSE)</f>
        <v>سایر</v>
      </c>
      <c r="O1437">
        <f>VLOOKUP(درخواست[[#This Row],[کدکتاب]],کتاب[#All],3,FALSE)</f>
        <v>300000</v>
      </c>
      <c r="P1437">
        <f>IF(درخواست[[#This Row],[ناشر]]="هاجر",VLOOKUP(درخواست[[#This Row],[استان]],تخفیف[#All],3,FALSE),VLOOKUP(درخواست[[#This Row],[استان]],تخفیف[#All],4,FALSE))</f>
        <v>0.25</v>
      </c>
      <c r="Q1437">
        <f>درخواست[[#This Row],[پشت جلد]]*(1-درخواست[[#This Row],[تخفیف]])</f>
        <v>225000</v>
      </c>
      <c r="R1437">
        <v>0</v>
      </c>
    </row>
    <row r="1438" spans="1:18" x14ac:dyDescent="0.25">
      <c r="A1438" s="24" t="s">
        <v>1978</v>
      </c>
      <c r="B1438" t="s">
        <v>377</v>
      </c>
      <c r="C1438">
        <v>3010501130</v>
      </c>
      <c r="D1438" s="21" t="str">
        <f>MID(درخواست[[#This Row],[کدمدرسه]],1,1)</f>
        <v>3</v>
      </c>
      <c r="E1438" t="s">
        <v>130</v>
      </c>
      <c r="F1438" t="s">
        <v>131</v>
      </c>
      <c r="G1438" t="s">
        <v>378</v>
      </c>
      <c r="H1438" t="str">
        <f>درخواست[[#This Row],[استان]]&amp;"/"&amp;درخواست[[#This Row],[شهر]]&amp;"/"&amp;درخواست[[#This Row],[مدرسه]]</f>
        <v>آذربایجان شرقی/تبریز/حضرت فاطمه (س)</v>
      </c>
      <c r="I1438" t="s">
        <v>379</v>
      </c>
      <c r="J1438">
        <v>9144095104</v>
      </c>
      <c r="K1438">
        <v>4132444503</v>
      </c>
      <c r="L1438" s="24" t="s">
        <v>2191</v>
      </c>
      <c r="M1438" t="s">
        <v>109</v>
      </c>
      <c r="N1438" t="str">
        <f>VLOOKUP(درخواست[[#This Row],[کدکتاب]],کتاب[#All],4,FALSE)</f>
        <v>سایر</v>
      </c>
      <c r="O1438">
        <f>VLOOKUP(درخواست[[#This Row],[کدکتاب]],کتاب[#All],3,FALSE)</f>
        <v>600000</v>
      </c>
      <c r="P1438">
        <f>IF(درخواست[[#This Row],[ناشر]]="هاجر",VLOOKUP(درخواست[[#This Row],[استان]],تخفیف[#All],3,FALSE),VLOOKUP(درخواست[[#This Row],[استان]],تخفیف[#All],4,FALSE))</f>
        <v>0.25</v>
      </c>
      <c r="Q1438">
        <f>درخواست[[#This Row],[پشت جلد]]*(1-درخواست[[#This Row],[تخفیف]])</f>
        <v>450000</v>
      </c>
      <c r="R1438">
        <v>0</v>
      </c>
    </row>
    <row r="1439" spans="1:18" x14ac:dyDescent="0.25">
      <c r="A1439" s="24" t="s">
        <v>1979</v>
      </c>
      <c r="B1439" t="s">
        <v>377</v>
      </c>
      <c r="C1439">
        <v>3010501130</v>
      </c>
      <c r="D1439" s="21" t="str">
        <f>MID(درخواست[[#This Row],[کدمدرسه]],1,1)</f>
        <v>3</v>
      </c>
      <c r="E1439" t="s">
        <v>130</v>
      </c>
      <c r="F1439" t="s">
        <v>131</v>
      </c>
      <c r="G1439" t="s">
        <v>378</v>
      </c>
      <c r="H1439" t="str">
        <f>درخواست[[#This Row],[استان]]&amp;"/"&amp;درخواست[[#This Row],[شهر]]&amp;"/"&amp;درخواست[[#This Row],[مدرسه]]</f>
        <v>آذربایجان شرقی/تبریز/حضرت فاطمه (س)</v>
      </c>
      <c r="I1439" t="s">
        <v>379</v>
      </c>
      <c r="J1439">
        <v>9144095104</v>
      </c>
      <c r="K1439">
        <v>4132444503</v>
      </c>
      <c r="L1439" s="24" t="s">
        <v>2192</v>
      </c>
      <c r="M1439" t="s">
        <v>110</v>
      </c>
      <c r="N1439" t="str">
        <f>VLOOKUP(درخواست[[#This Row],[کدکتاب]],کتاب[#All],4,FALSE)</f>
        <v>سایر</v>
      </c>
      <c r="O1439">
        <f>VLOOKUP(درخواست[[#This Row],[کدکتاب]],کتاب[#All],3,FALSE)</f>
        <v>58000</v>
      </c>
      <c r="P1439">
        <f>IF(درخواست[[#This Row],[ناشر]]="هاجر",VLOOKUP(درخواست[[#This Row],[استان]],تخفیف[#All],3,FALSE),VLOOKUP(درخواست[[#This Row],[استان]],تخفیف[#All],4,FALSE))</f>
        <v>0.25</v>
      </c>
      <c r="Q1439">
        <f>درخواست[[#This Row],[پشت جلد]]*(1-درخواست[[#This Row],[تخفیف]])</f>
        <v>43500</v>
      </c>
      <c r="R1439">
        <v>0</v>
      </c>
    </row>
    <row r="1440" spans="1:18" x14ac:dyDescent="0.25">
      <c r="A1440" s="24" t="s">
        <v>1980</v>
      </c>
      <c r="B1440" t="s">
        <v>377</v>
      </c>
      <c r="C1440">
        <v>3010501130</v>
      </c>
      <c r="D1440" s="21" t="str">
        <f>MID(درخواست[[#This Row],[کدمدرسه]],1,1)</f>
        <v>3</v>
      </c>
      <c r="E1440" t="s">
        <v>130</v>
      </c>
      <c r="F1440" t="s">
        <v>131</v>
      </c>
      <c r="G1440" t="s">
        <v>378</v>
      </c>
      <c r="H1440" t="str">
        <f>درخواست[[#This Row],[استان]]&amp;"/"&amp;درخواست[[#This Row],[شهر]]&amp;"/"&amp;درخواست[[#This Row],[مدرسه]]</f>
        <v>آذربایجان شرقی/تبریز/حضرت فاطمه (س)</v>
      </c>
      <c r="I1440" t="s">
        <v>379</v>
      </c>
      <c r="J1440">
        <v>9144095104</v>
      </c>
      <c r="K1440">
        <v>4132444503</v>
      </c>
      <c r="L1440" s="24" t="s">
        <v>2193</v>
      </c>
      <c r="M1440" t="s">
        <v>111</v>
      </c>
      <c r="N1440" t="str">
        <f>VLOOKUP(درخواست[[#This Row],[کدکتاب]],کتاب[#All],4,FALSE)</f>
        <v>سایر</v>
      </c>
      <c r="O1440">
        <f>VLOOKUP(درخواست[[#This Row],[کدکتاب]],کتاب[#All],3,FALSE)</f>
        <v>880000</v>
      </c>
      <c r="P1440">
        <f>IF(درخواست[[#This Row],[ناشر]]="هاجر",VLOOKUP(درخواست[[#This Row],[استان]],تخفیف[#All],3,FALSE),VLOOKUP(درخواست[[#This Row],[استان]],تخفیف[#All],4,FALSE))</f>
        <v>0.25</v>
      </c>
      <c r="Q1440">
        <f>درخواست[[#This Row],[پشت جلد]]*(1-درخواست[[#This Row],[تخفیف]])</f>
        <v>660000</v>
      </c>
      <c r="R1440">
        <v>0</v>
      </c>
    </row>
    <row r="1441" spans="1:18" x14ac:dyDescent="0.25">
      <c r="A1441" s="24" t="s">
        <v>1981</v>
      </c>
      <c r="B1441" t="s">
        <v>377</v>
      </c>
      <c r="C1441">
        <v>3010501130</v>
      </c>
      <c r="D1441" s="21" t="str">
        <f>MID(درخواست[[#This Row],[کدمدرسه]],1,1)</f>
        <v>3</v>
      </c>
      <c r="E1441" t="s">
        <v>130</v>
      </c>
      <c r="F1441" t="s">
        <v>131</v>
      </c>
      <c r="G1441" t="s">
        <v>378</v>
      </c>
      <c r="H1441" t="str">
        <f>درخواست[[#This Row],[استان]]&amp;"/"&amp;درخواست[[#This Row],[شهر]]&amp;"/"&amp;درخواست[[#This Row],[مدرسه]]</f>
        <v>آذربایجان شرقی/تبریز/حضرت فاطمه (س)</v>
      </c>
      <c r="I1441" t="s">
        <v>379</v>
      </c>
      <c r="J1441">
        <v>9144095104</v>
      </c>
      <c r="K1441">
        <v>4132444503</v>
      </c>
      <c r="L1441" s="24" t="s">
        <v>2110</v>
      </c>
      <c r="M1441" t="s">
        <v>112</v>
      </c>
      <c r="N1441" t="str">
        <f>VLOOKUP(درخواست[[#This Row],[کدکتاب]],کتاب[#All],4,FALSE)</f>
        <v>سایر</v>
      </c>
      <c r="O1441">
        <f>VLOOKUP(درخواست[[#This Row],[کدکتاب]],کتاب[#All],3,FALSE)</f>
        <v>600000</v>
      </c>
      <c r="P1441">
        <f>IF(درخواست[[#This Row],[ناشر]]="هاجر",VLOOKUP(درخواست[[#This Row],[استان]],تخفیف[#All],3,FALSE),VLOOKUP(درخواست[[#This Row],[استان]],تخفیف[#All],4,FALSE))</f>
        <v>0.25</v>
      </c>
      <c r="Q1441">
        <f>درخواست[[#This Row],[پشت جلد]]*(1-درخواست[[#This Row],[تخفیف]])</f>
        <v>450000</v>
      </c>
      <c r="R1441">
        <v>0</v>
      </c>
    </row>
    <row r="1442" spans="1:18" x14ac:dyDescent="0.25">
      <c r="A1442" s="24" t="s">
        <v>1982</v>
      </c>
      <c r="B1442" t="s">
        <v>377</v>
      </c>
      <c r="C1442">
        <v>3010501130</v>
      </c>
      <c r="D1442" s="21" t="str">
        <f>MID(درخواست[[#This Row],[کدمدرسه]],1,1)</f>
        <v>3</v>
      </c>
      <c r="E1442" t="s">
        <v>130</v>
      </c>
      <c r="F1442" t="s">
        <v>131</v>
      </c>
      <c r="G1442" t="s">
        <v>378</v>
      </c>
      <c r="H1442" t="str">
        <f>درخواست[[#This Row],[استان]]&amp;"/"&amp;درخواست[[#This Row],[شهر]]&amp;"/"&amp;درخواست[[#This Row],[مدرسه]]</f>
        <v>آذربایجان شرقی/تبریز/حضرت فاطمه (س)</v>
      </c>
      <c r="I1442" t="s">
        <v>379</v>
      </c>
      <c r="J1442">
        <v>9144095104</v>
      </c>
      <c r="K1442">
        <v>4132444503</v>
      </c>
      <c r="L1442" s="24" t="s">
        <v>2212</v>
      </c>
      <c r="M1442" t="s">
        <v>113</v>
      </c>
      <c r="N1442" t="str">
        <f>VLOOKUP(درخواست[[#This Row],[کدکتاب]],کتاب[#All],4,FALSE)</f>
        <v>سایر</v>
      </c>
      <c r="O1442">
        <f>VLOOKUP(درخواست[[#This Row],[کدکتاب]],کتاب[#All],3,FALSE)</f>
        <v>950000</v>
      </c>
      <c r="P1442">
        <f>IF(درخواست[[#This Row],[ناشر]]="هاجر",VLOOKUP(درخواست[[#This Row],[استان]],تخفیف[#All],3,FALSE),VLOOKUP(درخواست[[#This Row],[استان]],تخفیف[#All],4,FALSE))</f>
        <v>0.25</v>
      </c>
      <c r="Q1442">
        <f>درخواست[[#This Row],[پشت جلد]]*(1-درخواست[[#This Row],[تخفیف]])</f>
        <v>712500</v>
      </c>
      <c r="R1442">
        <v>0</v>
      </c>
    </row>
    <row r="1443" spans="1:18" x14ac:dyDescent="0.25">
      <c r="A1443" s="24" t="s">
        <v>1983</v>
      </c>
      <c r="B1443" t="s">
        <v>377</v>
      </c>
      <c r="C1443">
        <v>3010501130</v>
      </c>
      <c r="D1443" s="21" t="str">
        <f>MID(درخواست[[#This Row],[کدمدرسه]],1,1)</f>
        <v>3</v>
      </c>
      <c r="E1443" t="s">
        <v>130</v>
      </c>
      <c r="F1443" t="s">
        <v>131</v>
      </c>
      <c r="G1443" t="s">
        <v>378</v>
      </c>
      <c r="H1443" t="str">
        <f>درخواست[[#This Row],[استان]]&amp;"/"&amp;درخواست[[#This Row],[شهر]]&amp;"/"&amp;درخواست[[#This Row],[مدرسه]]</f>
        <v>آذربایجان شرقی/تبریز/حضرت فاطمه (س)</v>
      </c>
      <c r="I1443" t="s">
        <v>379</v>
      </c>
      <c r="J1443">
        <v>9144095104</v>
      </c>
      <c r="K1443">
        <v>4132444503</v>
      </c>
      <c r="L1443" s="24" t="s">
        <v>2194</v>
      </c>
      <c r="M1443" t="s">
        <v>114</v>
      </c>
      <c r="N1443" t="str">
        <f>VLOOKUP(درخواست[[#This Row],[کدکتاب]],کتاب[#All],4,FALSE)</f>
        <v>هاجر</v>
      </c>
      <c r="O1443">
        <f>VLOOKUP(درخواست[[#This Row],[کدکتاب]],کتاب[#All],3,FALSE)</f>
        <v>270000</v>
      </c>
      <c r="P1443">
        <f>IF(درخواست[[#This Row],[ناشر]]="هاجر",VLOOKUP(درخواست[[#This Row],[استان]],تخفیف[#All],3,FALSE),VLOOKUP(درخواست[[#This Row],[استان]],تخفیف[#All],4,FALSE))</f>
        <v>0.37</v>
      </c>
      <c r="Q1443">
        <f>درخواست[[#This Row],[پشت جلد]]*(1-درخواست[[#This Row],[تخفیف]])</f>
        <v>170100</v>
      </c>
      <c r="R1443">
        <v>30</v>
      </c>
    </row>
    <row r="1444" spans="1:18" x14ac:dyDescent="0.25">
      <c r="A1444" s="24" t="s">
        <v>1984</v>
      </c>
      <c r="B1444" t="s">
        <v>377</v>
      </c>
      <c r="C1444">
        <v>3010501130</v>
      </c>
      <c r="D1444" s="21" t="str">
        <f>MID(درخواست[[#This Row],[کدمدرسه]],1,1)</f>
        <v>3</v>
      </c>
      <c r="E1444" t="s">
        <v>130</v>
      </c>
      <c r="F1444" t="s">
        <v>131</v>
      </c>
      <c r="G1444" t="s">
        <v>378</v>
      </c>
      <c r="H1444" t="str">
        <f>درخواست[[#This Row],[استان]]&amp;"/"&amp;درخواست[[#This Row],[شهر]]&amp;"/"&amp;درخواست[[#This Row],[مدرسه]]</f>
        <v>آذربایجان شرقی/تبریز/حضرت فاطمه (س)</v>
      </c>
      <c r="I1444" t="s">
        <v>379</v>
      </c>
      <c r="J1444">
        <v>9144095104</v>
      </c>
      <c r="K1444">
        <v>4132444503</v>
      </c>
      <c r="L1444" s="24" t="s">
        <v>2195</v>
      </c>
      <c r="M1444" t="s">
        <v>115</v>
      </c>
      <c r="N1444" t="str">
        <f>VLOOKUP(درخواست[[#This Row],[کدکتاب]],کتاب[#All],4,FALSE)</f>
        <v>سایر</v>
      </c>
      <c r="O1444">
        <f>VLOOKUP(درخواست[[#This Row],[کدکتاب]],کتاب[#All],3,FALSE)</f>
        <v>140000</v>
      </c>
      <c r="P1444">
        <f>IF(درخواست[[#This Row],[ناشر]]="هاجر",VLOOKUP(درخواست[[#This Row],[استان]],تخفیف[#All],3,FALSE),VLOOKUP(درخواست[[#This Row],[استان]],تخفیف[#All],4,FALSE))</f>
        <v>0.25</v>
      </c>
      <c r="Q1444">
        <f>درخواست[[#This Row],[پشت جلد]]*(1-درخواست[[#This Row],[تخفیف]])</f>
        <v>105000</v>
      </c>
      <c r="R1444">
        <v>0</v>
      </c>
    </row>
    <row r="1445" spans="1:18" x14ac:dyDescent="0.25">
      <c r="A1445" s="24" t="s">
        <v>1985</v>
      </c>
      <c r="B1445" t="s">
        <v>377</v>
      </c>
      <c r="C1445">
        <v>3010501130</v>
      </c>
      <c r="D1445" s="21" t="str">
        <f>MID(درخواست[[#This Row],[کدمدرسه]],1,1)</f>
        <v>3</v>
      </c>
      <c r="E1445" t="s">
        <v>130</v>
      </c>
      <c r="F1445" t="s">
        <v>131</v>
      </c>
      <c r="G1445" t="s">
        <v>378</v>
      </c>
      <c r="H1445" t="str">
        <f>درخواست[[#This Row],[استان]]&amp;"/"&amp;درخواست[[#This Row],[شهر]]&amp;"/"&amp;درخواست[[#This Row],[مدرسه]]</f>
        <v>آذربایجان شرقی/تبریز/حضرت فاطمه (س)</v>
      </c>
      <c r="I1445" t="s">
        <v>379</v>
      </c>
      <c r="J1445">
        <v>9144095104</v>
      </c>
      <c r="K1445">
        <v>4132444503</v>
      </c>
      <c r="L1445" s="24" t="s">
        <v>2197</v>
      </c>
      <c r="M1445" t="s">
        <v>117</v>
      </c>
      <c r="N1445" t="str">
        <f>VLOOKUP(درخواست[[#This Row],[کدکتاب]],کتاب[#All],4,FALSE)</f>
        <v>سایر</v>
      </c>
      <c r="O1445">
        <f>VLOOKUP(درخواست[[#This Row],[کدکتاب]],کتاب[#All],3,FALSE)</f>
        <v>1220000</v>
      </c>
      <c r="P1445">
        <f>IF(درخواست[[#This Row],[ناشر]]="هاجر",VLOOKUP(درخواست[[#This Row],[استان]],تخفیف[#All],3,FALSE),VLOOKUP(درخواست[[#This Row],[استان]],تخفیف[#All],4,FALSE))</f>
        <v>0.25</v>
      </c>
      <c r="Q1445">
        <f>درخواست[[#This Row],[پشت جلد]]*(1-درخواست[[#This Row],[تخفیف]])</f>
        <v>915000</v>
      </c>
      <c r="R1445">
        <v>0</v>
      </c>
    </row>
    <row r="1446" spans="1:18" x14ac:dyDescent="0.25">
      <c r="A1446" s="24" t="s">
        <v>1986</v>
      </c>
      <c r="B1446" t="s">
        <v>377</v>
      </c>
      <c r="C1446">
        <v>3010501130</v>
      </c>
      <c r="D1446" s="21" t="str">
        <f>MID(درخواست[[#This Row],[کدمدرسه]],1,1)</f>
        <v>3</v>
      </c>
      <c r="E1446" t="s">
        <v>130</v>
      </c>
      <c r="F1446" t="s">
        <v>131</v>
      </c>
      <c r="G1446" t="s">
        <v>378</v>
      </c>
      <c r="H1446" t="str">
        <f>درخواست[[#This Row],[استان]]&amp;"/"&amp;درخواست[[#This Row],[شهر]]&amp;"/"&amp;درخواست[[#This Row],[مدرسه]]</f>
        <v>آذربایجان شرقی/تبریز/حضرت فاطمه (س)</v>
      </c>
      <c r="I1446" t="s">
        <v>379</v>
      </c>
      <c r="J1446">
        <v>9144095104</v>
      </c>
      <c r="K1446">
        <v>4132444503</v>
      </c>
      <c r="L1446" s="24" t="s">
        <v>2198</v>
      </c>
      <c r="M1446" t="s">
        <v>118</v>
      </c>
      <c r="N1446" t="str">
        <f>VLOOKUP(درخواست[[#This Row],[کدکتاب]],کتاب[#All],4,FALSE)</f>
        <v>سایر</v>
      </c>
      <c r="O1446">
        <f>VLOOKUP(درخواست[[#This Row],[کدکتاب]],کتاب[#All],3,FALSE)</f>
        <v>0</v>
      </c>
      <c r="P1446">
        <f>IF(درخواست[[#This Row],[ناشر]]="هاجر",VLOOKUP(درخواست[[#This Row],[استان]],تخفیف[#All],3,FALSE),VLOOKUP(درخواست[[#This Row],[استان]],تخفیف[#All],4,FALSE))</f>
        <v>0.25</v>
      </c>
      <c r="Q1446">
        <f>درخواست[[#This Row],[پشت جلد]]*(1-درخواست[[#This Row],[تخفیف]])</f>
        <v>0</v>
      </c>
      <c r="R1446">
        <v>0</v>
      </c>
    </row>
    <row r="1447" spans="1:18" x14ac:dyDescent="0.25">
      <c r="A1447" s="24" t="s">
        <v>1987</v>
      </c>
      <c r="B1447" t="s">
        <v>377</v>
      </c>
      <c r="C1447">
        <v>3010501130</v>
      </c>
      <c r="D1447" s="21" t="str">
        <f>MID(درخواست[[#This Row],[کدمدرسه]],1,1)</f>
        <v>3</v>
      </c>
      <c r="E1447" t="s">
        <v>130</v>
      </c>
      <c r="F1447" t="s">
        <v>131</v>
      </c>
      <c r="G1447" t="s">
        <v>378</v>
      </c>
      <c r="H1447" t="str">
        <f>درخواست[[#This Row],[استان]]&amp;"/"&amp;درخواست[[#This Row],[شهر]]&amp;"/"&amp;درخواست[[#This Row],[مدرسه]]</f>
        <v>آذربایجان شرقی/تبریز/حضرت فاطمه (س)</v>
      </c>
      <c r="I1447" t="s">
        <v>379</v>
      </c>
      <c r="J1447">
        <v>9144095104</v>
      </c>
      <c r="K1447">
        <v>4132444503</v>
      </c>
      <c r="L1447" s="24" t="s">
        <v>2199</v>
      </c>
      <c r="M1447" t="s">
        <v>119</v>
      </c>
      <c r="N1447" t="str">
        <f>VLOOKUP(درخواست[[#This Row],[کدکتاب]],کتاب[#All],4,FALSE)</f>
        <v>سایر</v>
      </c>
      <c r="O1447">
        <f>VLOOKUP(درخواست[[#This Row],[کدکتاب]],کتاب[#All],3,FALSE)</f>
        <v>400000</v>
      </c>
      <c r="P1447">
        <f>IF(درخواست[[#This Row],[ناشر]]="هاجر",VLOOKUP(درخواست[[#This Row],[استان]],تخفیف[#All],3,FALSE),VLOOKUP(درخواست[[#This Row],[استان]],تخفیف[#All],4,FALSE))</f>
        <v>0.25</v>
      </c>
      <c r="Q1447">
        <f>درخواست[[#This Row],[پشت جلد]]*(1-درخواست[[#This Row],[تخفیف]])</f>
        <v>300000</v>
      </c>
      <c r="R1447">
        <v>0</v>
      </c>
    </row>
    <row r="1448" spans="1:18" x14ac:dyDescent="0.25">
      <c r="A1448" s="24" t="s">
        <v>1988</v>
      </c>
      <c r="B1448" t="s">
        <v>377</v>
      </c>
      <c r="C1448">
        <v>3010501130</v>
      </c>
      <c r="D1448" s="21" t="str">
        <f>MID(درخواست[[#This Row],[کدمدرسه]],1,1)</f>
        <v>3</v>
      </c>
      <c r="E1448" t="s">
        <v>130</v>
      </c>
      <c r="F1448" t="s">
        <v>131</v>
      </c>
      <c r="G1448" t="s">
        <v>378</v>
      </c>
      <c r="H1448" t="str">
        <f>درخواست[[#This Row],[استان]]&amp;"/"&amp;درخواست[[#This Row],[شهر]]&amp;"/"&amp;درخواست[[#This Row],[مدرسه]]</f>
        <v>آذربایجان شرقی/تبریز/حضرت فاطمه (س)</v>
      </c>
      <c r="I1448" t="s">
        <v>379</v>
      </c>
      <c r="J1448">
        <v>9144095104</v>
      </c>
      <c r="K1448">
        <v>4132444503</v>
      </c>
      <c r="L1448" s="24" t="s">
        <v>2200</v>
      </c>
      <c r="M1448" t="s">
        <v>120</v>
      </c>
      <c r="N1448" t="str">
        <f>VLOOKUP(درخواست[[#This Row],[کدکتاب]],کتاب[#All],4,FALSE)</f>
        <v>سایر</v>
      </c>
      <c r="O1448">
        <f>VLOOKUP(درخواست[[#This Row],[کدکتاب]],کتاب[#All],3,FALSE)</f>
        <v>160000</v>
      </c>
      <c r="P1448">
        <f>IF(درخواست[[#This Row],[ناشر]]="هاجر",VLOOKUP(درخواست[[#This Row],[استان]],تخفیف[#All],3,FALSE),VLOOKUP(درخواست[[#This Row],[استان]],تخفیف[#All],4,FALSE))</f>
        <v>0.25</v>
      </c>
      <c r="Q1448">
        <f>درخواست[[#This Row],[پشت جلد]]*(1-درخواست[[#This Row],[تخفیف]])</f>
        <v>120000</v>
      </c>
      <c r="R1448">
        <v>0</v>
      </c>
    </row>
    <row r="1449" spans="1:18" x14ac:dyDescent="0.25">
      <c r="A1449" s="24" t="s">
        <v>1989</v>
      </c>
      <c r="B1449" t="s">
        <v>377</v>
      </c>
      <c r="C1449">
        <v>3010501130</v>
      </c>
      <c r="D1449" s="21" t="str">
        <f>MID(درخواست[[#This Row],[کدمدرسه]],1,1)</f>
        <v>3</v>
      </c>
      <c r="E1449" t="s">
        <v>130</v>
      </c>
      <c r="F1449" t="s">
        <v>131</v>
      </c>
      <c r="G1449" t="s">
        <v>378</v>
      </c>
      <c r="H1449" t="str">
        <f>درخواست[[#This Row],[استان]]&amp;"/"&amp;درخواست[[#This Row],[شهر]]&amp;"/"&amp;درخواست[[#This Row],[مدرسه]]</f>
        <v>آذربایجان شرقی/تبریز/حضرت فاطمه (س)</v>
      </c>
      <c r="I1449" t="s">
        <v>379</v>
      </c>
      <c r="J1449">
        <v>9144095104</v>
      </c>
      <c r="K1449">
        <v>4132444503</v>
      </c>
      <c r="L1449" s="24" t="s">
        <v>2201</v>
      </c>
      <c r="M1449" t="s">
        <v>121</v>
      </c>
      <c r="N1449" t="str">
        <f>VLOOKUP(درخواست[[#This Row],[کدکتاب]],کتاب[#All],4,FALSE)</f>
        <v>هاجر</v>
      </c>
      <c r="O1449">
        <f>VLOOKUP(درخواست[[#This Row],[کدکتاب]],کتاب[#All],3,FALSE)</f>
        <v>350000</v>
      </c>
      <c r="P1449">
        <f>IF(درخواست[[#This Row],[ناشر]]="هاجر",VLOOKUP(درخواست[[#This Row],[استان]],تخفیف[#All],3,FALSE),VLOOKUP(درخواست[[#This Row],[استان]],تخفیف[#All],4,FALSE))</f>
        <v>0.37</v>
      </c>
      <c r="Q1449">
        <f>درخواست[[#This Row],[پشت جلد]]*(1-درخواست[[#This Row],[تخفیف]])</f>
        <v>220500</v>
      </c>
      <c r="R1449">
        <v>0</v>
      </c>
    </row>
    <row r="1450" spans="1:18" x14ac:dyDescent="0.25">
      <c r="A1450" s="24" t="s">
        <v>1990</v>
      </c>
      <c r="B1450" t="s">
        <v>377</v>
      </c>
      <c r="C1450">
        <v>3010501130</v>
      </c>
      <c r="D1450" s="21" t="str">
        <f>MID(درخواست[[#This Row],[کدمدرسه]],1,1)</f>
        <v>3</v>
      </c>
      <c r="E1450" t="s">
        <v>130</v>
      </c>
      <c r="F1450" t="s">
        <v>131</v>
      </c>
      <c r="G1450" t="s">
        <v>378</v>
      </c>
      <c r="H1450" t="str">
        <f>درخواست[[#This Row],[استان]]&amp;"/"&amp;درخواست[[#This Row],[شهر]]&amp;"/"&amp;درخواست[[#This Row],[مدرسه]]</f>
        <v>آذربایجان شرقی/تبریز/حضرت فاطمه (س)</v>
      </c>
      <c r="I1450" t="s">
        <v>379</v>
      </c>
      <c r="J1450">
        <v>9144095104</v>
      </c>
      <c r="K1450">
        <v>4132444503</v>
      </c>
      <c r="L1450" s="24" t="s">
        <v>2202</v>
      </c>
      <c r="M1450" t="s">
        <v>122</v>
      </c>
      <c r="N1450" t="str">
        <f>VLOOKUP(درخواست[[#This Row],[کدکتاب]],کتاب[#All],4,FALSE)</f>
        <v>سایر</v>
      </c>
      <c r="O1450">
        <f>VLOOKUP(درخواست[[#This Row],[کدکتاب]],کتاب[#All],3,FALSE)</f>
        <v>170000</v>
      </c>
      <c r="P1450">
        <f>IF(درخواست[[#This Row],[ناشر]]="هاجر",VLOOKUP(درخواست[[#This Row],[استان]],تخفیف[#All],3,FALSE),VLOOKUP(درخواست[[#This Row],[استان]],تخفیف[#All],4,FALSE))</f>
        <v>0.25</v>
      </c>
      <c r="Q1450">
        <f>درخواست[[#This Row],[پشت جلد]]*(1-درخواست[[#This Row],[تخفیف]])</f>
        <v>127500</v>
      </c>
      <c r="R1450">
        <v>0</v>
      </c>
    </row>
    <row r="1451" spans="1:18" x14ac:dyDescent="0.25">
      <c r="A1451" s="24" t="s">
        <v>1991</v>
      </c>
      <c r="B1451" t="s">
        <v>377</v>
      </c>
      <c r="C1451">
        <v>3010501130</v>
      </c>
      <c r="D1451" s="21" t="str">
        <f>MID(درخواست[[#This Row],[کدمدرسه]],1,1)</f>
        <v>3</v>
      </c>
      <c r="E1451" t="s">
        <v>130</v>
      </c>
      <c r="F1451" t="s">
        <v>131</v>
      </c>
      <c r="G1451" t="s">
        <v>378</v>
      </c>
      <c r="H1451" t="str">
        <f>درخواست[[#This Row],[استان]]&amp;"/"&amp;درخواست[[#This Row],[شهر]]&amp;"/"&amp;درخواست[[#This Row],[مدرسه]]</f>
        <v>آذربایجان شرقی/تبریز/حضرت فاطمه (س)</v>
      </c>
      <c r="I1451" t="s">
        <v>379</v>
      </c>
      <c r="J1451">
        <v>9144095104</v>
      </c>
      <c r="K1451">
        <v>4132444503</v>
      </c>
      <c r="L1451" s="24" t="s">
        <v>2203</v>
      </c>
      <c r="M1451" t="s">
        <v>123</v>
      </c>
      <c r="N1451" t="str">
        <f>VLOOKUP(درخواست[[#This Row],[کدکتاب]],کتاب[#All],4,FALSE)</f>
        <v>هاجر</v>
      </c>
      <c r="O1451">
        <f>VLOOKUP(درخواست[[#This Row],[کدکتاب]],کتاب[#All],3,FALSE)</f>
        <v>360000</v>
      </c>
      <c r="P1451">
        <f>IF(درخواست[[#This Row],[ناشر]]="هاجر",VLOOKUP(درخواست[[#This Row],[استان]],تخفیف[#All],3,FALSE),VLOOKUP(درخواست[[#This Row],[استان]],تخفیف[#All],4,FALSE))</f>
        <v>0.37</v>
      </c>
      <c r="Q1451">
        <f>درخواست[[#This Row],[پشت جلد]]*(1-درخواست[[#This Row],[تخفیف]])</f>
        <v>226800</v>
      </c>
      <c r="R1451">
        <v>17</v>
      </c>
    </row>
    <row r="1452" spans="1:18" x14ac:dyDescent="0.25">
      <c r="A1452" s="24" t="s">
        <v>1992</v>
      </c>
      <c r="B1452" t="s">
        <v>377</v>
      </c>
      <c r="C1452">
        <v>3010501130</v>
      </c>
      <c r="D1452" s="21" t="str">
        <f>MID(درخواست[[#This Row],[کدمدرسه]],1,1)</f>
        <v>3</v>
      </c>
      <c r="E1452" t="s">
        <v>130</v>
      </c>
      <c r="F1452" t="s">
        <v>131</v>
      </c>
      <c r="G1452" t="s">
        <v>378</v>
      </c>
      <c r="H1452" t="str">
        <f>درخواست[[#This Row],[استان]]&amp;"/"&amp;درخواست[[#This Row],[شهر]]&amp;"/"&amp;درخواست[[#This Row],[مدرسه]]</f>
        <v>آذربایجان شرقی/تبریز/حضرت فاطمه (س)</v>
      </c>
      <c r="I1452" t="s">
        <v>379</v>
      </c>
      <c r="J1452">
        <v>9144095104</v>
      </c>
      <c r="K1452">
        <v>4132444503</v>
      </c>
      <c r="L1452" s="24" t="s">
        <v>2204</v>
      </c>
      <c r="M1452" t="s">
        <v>124</v>
      </c>
      <c r="N1452" t="str">
        <f>VLOOKUP(درخواست[[#This Row],[کدکتاب]],کتاب[#All],4,FALSE)</f>
        <v>سایر</v>
      </c>
      <c r="O1452">
        <f>VLOOKUP(درخواست[[#This Row],[کدکتاب]],کتاب[#All],3,FALSE)</f>
        <v>490000</v>
      </c>
      <c r="P1452">
        <f>IF(درخواست[[#This Row],[ناشر]]="هاجر",VLOOKUP(درخواست[[#This Row],[استان]],تخفیف[#All],3,FALSE),VLOOKUP(درخواست[[#This Row],[استان]],تخفیف[#All],4,FALSE))</f>
        <v>0.25</v>
      </c>
      <c r="Q1452">
        <f>درخواست[[#This Row],[پشت جلد]]*(1-درخواست[[#This Row],[تخفیف]])</f>
        <v>367500</v>
      </c>
      <c r="R1452">
        <v>0</v>
      </c>
    </row>
    <row r="1453" spans="1:18" x14ac:dyDescent="0.25">
      <c r="A1453" s="24" t="s">
        <v>1993</v>
      </c>
      <c r="B1453" t="s">
        <v>377</v>
      </c>
      <c r="C1453">
        <v>3010501130</v>
      </c>
      <c r="D1453" s="21" t="str">
        <f>MID(درخواست[[#This Row],[کدمدرسه]],1,1)</f>
        <v>3</v>
      </c>
      <c r="E1453" t="s">
        <v>130</v>
      </c>
      <c r="F1453" t="s">
        <v>131</v>
      </c>
      <c r="G1453" t="s">
        <v>378</v>
      </c>
      <c r="H1453" t="str">
        <f>درخواست[[#This Row],[استان]]&amp;"/"&amp;درخواست[[#This Row],[شهر]]&amp;"/"&amp;درخواست[[#This Row],[مدرسه]]</f>
        <v>آذربایجان شرقی/تبریز/حضرت فاطمه (س)</v>
      </c>
      <c r="I1453" t="s">
        <v>379</v>
      </c>
      <c r="J1453">
        <v>9144095104</v>
      </c>
      <c r="K1453">
        <v>4132444503</v>
      </c>
      <c r="L1453" s="24" t="s">
        <v>2205</v>
      </c>
      <c r="M1453" t="s">
        <v>125</v>
      </c>
      <c r="N1453" t="str">
        <f>VLOOKUP(درخواست[[#This Row],[کدکتاب]],کتاب[#All],4,FALSE)</f>
        <v>سایر</v>
      </c>
      <c r="O1453">
        <f>VLOOKUP(درخواست[[#This Row],[کدکتاب]],کتاب[#All],3,FALSE)</f>
        <v>600000</v>
      </c>
      <c r="P1453">
        <f>IF(درخواست[[#This Row],[ناشر]]="هاجر",VLOOKUP(درخواست[[#This Row],[استان]],تخفیف[#All],3,FALSE),VLOOKUP(درخواست[[#This Row],[استان]],تخفیف[#All],4,FALSE))</f>
        <v>0.25</v>
      </c>
      <c r="Q1453">
        <f>درخواست[[#This Row],[پشت جلد]]*(1-درخواست[[#This Row],[تخفیف]])</f>
        <v>450000</v>
      </c>
      <c r="R1453">
        <v>0</v>
      </c>
    </row>
    <row r="1454" spans="1:18" x14ac:dyDescent="0.25">
      <c r="A1454" s="24" t="s">
        <v>1994</v>
      </c>
      <c r="B1454" t="s">
        <v>377</v>
      </c>
      <c r="C1454">
        <v>3010501130</v>
      </c>
      <c r="D1454" s="21" t="str">
        <f>MID(درخواست[[#This Row],[کدمدرسه]],1,1)</f>
        <v>3</v>
      </c>
      <c r="E1454" t="s">
        <v>130</v>
      </c>
      <c r="F1454" t="s">
        <v>131</v>
      </c>
      <c r="G1454" t="s">
        <v>378</v>
      </c>
      <c r="H1454" t="str">
        <f>درخواست[[#This Row],[استان]]&amp;"/"&amp;درخواست[[#This Row],[شهر]]&amp;"/"&amp;درخواست[[#This Row],[مدرسه]]</f>
        <v>آذربایجان شرقی/تبریز/حضرت فاطمه (س)</v>
      </c>
      <c r="I1454" t="s">
        <v>379</v>
      </c>
      <c r="J1454">
        <v>9144095104</v>
      </c>
      <c r="K1454">
        <v>4132444503</v>
      </c>
      <c r="L1454" s="24" t="s">
        <v>2206</v>
      </c>
      <c r="M1454" t="s">
        <v>126</v>
      </c>
      <c r="N1454" t="str">
        <f>VLOOKUP(درخواست[[#This Row],[کدکتاب]],کتاب[#All],4,FALSE)</f>
        <v>سایر</v>
      </c>
      <c r="O1454">
        <f>VLOOKUP(درخواست[[#This Row],[کدکتاب]],کتاب[#All],3,FALSE)</f>
        <v>250000</v>
      </c>
      <c r="P1454">
        <f>IF(درخواست[[#This Row],[ناشر]]="هاجر",VLOOKUP(درخواست[[#This Row],[استان]],تخفیف[#All],3,FALSE),VLOOKUP(درخواست[[#This Row],[استان]],تخفیف[#All],4,FALSE))</f>
        <v>0.25</v>
      </c>
      <c r="Q1454">
        <f>درخواست[[#This Row],[پشت جلد]]*(1-درخواست[[#This Row],[تخفیف]])</f>
        <v>187500</v>
      </c>
      <c r="R1454">
        <v>0</v>
      </c>
    </row>
    <row r="1455" spans="1:18" x14ac:dyDescent="0.25">
      <c r="A1455" s="24" t="s">
        <v>1995</v>
      </c>
      <c r="B1455" t="s">
        <v>377</v>
      </c>
      <c r="C1455">
        <v>3010501130</v>
      </c>
      <c r="D1455" s="21" t="str">
        <f>MID(درخواست[[#This Row],[کدمدرسه]],1,1)</f>
        <v>3</v>
      </c>
      <c r="E1455" t="s">
        <v>130</v>
      </c>
      <c r="F1455" t="s">
        <v>131</v>
      </c>
      <c r="G1455" t="s">
        <v>378</v>
      </c>
      <c r="H1455" t="str">
        <f>درخواست[[#This Row],[استان]]&amp;"/"&amp;درخواست[[#This Row],[شهر]]&amp;"/"&amp;درخواست[[#This Row],[مدرسه]]</f>
        <v>آذربایجان شرقی/تبریز/حضرت فاطمه (س)</v>
      </c>
      <c r="I1455" t="s">
        <v>379</v>
      </c>
      <c r="J1455">
        <v>9144095104</v>
      </c>
      <c r="K1455">
        <v>4132444503</v>
      </c>
      <c r="L1455" s="24" t="s">
        <v>2207</v>
      </c>
      <c r="M1455" t="s">
        <v>127</v>
      </c>
      <c r="N1455" t="str">
        <f>VLOOKUP(درخواست[[#This Row],[کدکتاب]],کتاب[#All],4,FALSE)</f>
        <v>سایر</v>
      </c>
      <c r="O1455">
        <f>VLOOKUP(درخواست[[#This Row],[کدکتاب]],کتاب[#All],3,FALSE)</f>
        <v>270000</v>
      </c>
      <c r="P1455">
        <f>IF(درخواست[[#This Row],[ناشر]]="هاجر",VLOOKUP(درخواست[[#This Row],[استان]],تخفیف[#All],3,FALSE),VLOOKUP(درخواست[[#This Row],[استان]],تخفیف[#All],4,FALSE))</f>
        <v>0.25</v>
      </c>
      <c r="Q1455">
        <f>درخواست[[#This Row],[پشت جلد]]*(1-درخواست[[#This Row],[تخفیف]])</f>
        <v>202500</v>
      </c>
      <c r="R1455">
        <v>0</v>
      </c>
    </row>
    <row r="1456" spans="1:18" x14ac:dyDescent="0.25">
      <c r="A1456" s="24" t="s">
        <v>1996</v>
      </c>
      <c r="B1456" t="s">
        <v>377</v>
      </c>
      <c r="C1456">
        <v>3010501130</v>
      </c>
      <c r="D1456" s="21" t="str">
        <f>MID(درخواست[[#This Row],[کدمدرسه]],1,1)</f>
        <v>3</v>
      </c>
      <c r="E1456" t="s">
        <v>130</v>
      </c>
      <c r="F1456" t="s">
        <v>131</v>
      </c>
      <c r="G1456" t="s">
        <v>378</v>
      </c>
      <c r="H1456" t="str">
        <f>درخواست[[#This Row],[استان]]&amp;"/"&amp;درخواست[[#This Row],[شهر]]&amp;"/"&amp;درخواست[[#This Row],[مدرسه]]</f>
        <v>آذربایجان شرقی/تبریز/حضرت فاطمه (س)</v>
      </c>
      <c r="I1456" t="s">
        <v>379</v>
      </c>
      <c r="J1456">
        <v>9144095104</v>
      </c>
      <c r="K1456">
        <v>4132444503</v>
      </c>
      <c r="L1456" s="24" t="s">
        <v>2208</v>
      </c>
      <c r="M1456" t="s">
        <v>128</v>
      </c>
      <c r="N1456" t="str">
        <f>VLOOKUP(درخواست[[#This Row],[کدکتاب]],کتاب[#All],4,FALSE)</f>
        <v>سایر</v>
      </c>
      <c r="O1456">
        <f>VLOOKUP(درخواست[[#This Row],[کدکتاب]],کتاب[#All],3,FALSE)</f>
        <v>250000</v>
      </c>
      <c r="P1456">
        <f>IF(درخواست[[#This Row],[ناشر]]="هاجر",VLOOKUP(درخواست[[#This Row],[استان]],تخفیف[#All],3,FALSE),VLOOKUP(درخواست[[#This Row],[استان]],تخفیف[#All],4,FALSE))</f>
        <v>0.25</v>
      </c>
      <c r="Q1456">
        <f>درخواست[[#This Row],[پشت جلد]]*(1-درخواست[[#This Row],[تخفیف]])</f>
        <v>187500</v>
      </c>
      <c r="R1456">
        <v>0</v>
      </c>
    </row>
  </sheetData>
  <sheetProtection algorithmName="SHA-512" hashValue="JEb8xxHEPKZcc0ZnZjpnlhlqeuesu7kZZetnZjWs0Bi28fBjcm5IvkGufuW6kYMgyzuBPPWf8nQdHee7fCGx8Q==" saltValue="8LoMfbK765JEkXfYBCVI5Q==" spinCount="100000" sheet="1" objects="1" scenarios="1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rightToLeft="1" workbookViewId="0">
      <selection activeCell="D8" sqref="D8"/>
    </sheetView>
  </sheetViews>
  <sheetFormatPr defaultRowHeight="15" x14ac:dyDescent="0.25"/>
  <cols>
    <col min="1" max="1" width="15.85546875" bestFit="1" customWidth="1"/>
    <col min="2" max="2" width="10.7109375" bestFit="1" customWidth="1"/>
    <col min="3" max="3" width="7.28515625" style="19" bestFit="1" customWidth="1"/>
    <col min="4" max="4" width="6.7109375" style="19" bestFit="1" customWidth="1"/>
    <col min="5" max="5" width="14.85546875" bestFit="1" customWidth="1"/>
  </cols>
  <sheetData>
    <row r="1" spans="1:5" x14ac:dyDescent="0.25">
      <c r="A1" t="s">
        <v>1</v>
      </c>
      <c r="B1" t="s">
        <v>537</v>
      </c>
      <c r="C1" s="19" t="s">
        <v>535</v>
      </c>
      <c r="D1" s="19" t="s">
        <v>536</v>
      </c>
      <c r="E1" t="s">
        <v>541</v>
      </c>
    </row>
    <row r="2" spans="1:5" x14ac:dyDescent="0.25">
      <c r="A2" t="s">
        <v>149</v>
      </c>
      <c r="B2" t="s">
        <v>540</v>
      </c>
      <c r="C2" s="19">
        <v>0.5</v>
      </c>
      <c r="D2" s="19">
        <v>0.3</v>
      </c>
      <c r="E2">
        <v>0</v>
      </c>
    </row>
    <row r="3" spans="1:5" x14ac:dyDescent="0.25">
      <c r="A3" t="s">
        <v>161</v>
      </c>
      <c r="B3" t="s">
        <v>538</v>
      </c>
      <c r="C3" s="19">
        <v>0.37</v>
      </c>
      <c r="D3" s="19">
        <v>0.25</v>
      </c>
      <c r="E3">
        <v>0</v>
      </c>
    </row>
    <row r="4" spans="1:5" x14ac:dyDescent="0.25">
      <c r="A4" t="s">
        <v>186</v>
      </c>
      <c r="B4" t="s">
        <v>538</v>
      </c>
      <c r="C4" s="19">
        <v>0.37</v>
      </c>
      <c r="D4" s="19">
        <v>0.25</v>
      </c>
      <c r="E4">
        <v>0</v>
      </c>
    </row>
    <row r="5" spans="1:5" x14ac:dyDescent="0.25">
      <c r="A5" t="s">
        <v>414</v>
      </c>
      <c r="B5" t="s">
        <v>539</v>
      </c>
      <c r="C5" s="19">
        <v>0.65</v>
      </c>
      <c r="D5" s="19">
        <v>0.35</v>
      </c>
      <c r="E5">
        <v>0</v>
      </c>
    </row>
    <row r="6" spans="1:5" x14ac:dyDescent="0.25">
      <c r="A6" t="s">
        <v>130</v>
      </c>
      <c r="B6" t="s">
        <v>538</v>
      </c>
      <c r="C6" s="19">
        <v>0.37</v>
      </c>
      <c r="D6" s="19">
        <v>0.25</v>
      </c>
      <c r="E6">
        <v>0</v>
      </c>
    </row>
    <row r="7" spans="1:5" x14ac:dyDescent="0.25">
      <c r="A7" t="s">
        <v>144</v>
      </c>
      <c r="B7" t="s">
        <v>539</v>
      </c>
      <c r="C7" s="19">
        <v>0.65</v>
      </c>
      <c r="D7" s="19">
        <v>0.35</v>
      </c>
      <c r="E7">
        <v>0</v>
      </c>
    </row>
    <row r="8" spans="1:5" x14ac:dyDescent="0.25">
      <c r="A8" t="s">
        <v>238</v>
      </c>
      <c r="B8" t="s">
        <v>540</v>
      </c>
      <c r="C8" s="19">
        <v>0.5</v>
      </c>
      <c r="D8" s="19">
        <v>0.3</v>
      </c>
      <c r="E8">
        <v>0</v>
      </c>
    </row>
    <row r="9" spans="1:5" x14ac:dyDescent="0.25">
      <c r="A9" t="s">
        <v>153</v>
      </c>
      <c r="B9" t="s">
        <v>538</v>
      </c>
      <c r="C9" s="19">
        <v>0.37</v>
      </c>
      <c r="D9" s="19">
        <v>0.25</v>
      </c>
      <c r="E9">
        <v>0</v>
      </c>
    </row>
    <row r="10" spans="1:5" x14ac:dyDescent="0.25">
      <c r="A10" t="s">
        <v>288</v>
      </c>
      <c r="B10" t="s">
        <v>540</v>
      </c>
      <c r="C10" s="19">
        <v>0.5</v>
      </c>
      <c r="D10" s="19">
        <v>0.3</v>
      </c>
      <c r="E10">
        <v>0</v>
      </c>
    </row>
    <row r="11" spans="1:5" x14ac:dyDescent="0.25">
      <c r="A11" t="s">
        <v>203</v>
      </c>
      <c r="B11" t="s">
        <v>540</v>
      </c>
      <c r="C11" s="19">
        <v>0.5</v>
      </c>
      <c r="D11" s="19">
        <v>0.3</v>
      </c>
      <c r="E11">
        <v>0</v>
      </c>
    </row>
    <row r="12" spans="1:5" x14ac:dyDescent="0.25">
      <c r="A12" t="s">
        <v>169</v>
      </c>
      <c r="B12" t="s">
        <v>538</v>
      </c>
      <c r="C12" s="19">
        <v>0.37</v>
      </c>
      <c r="D12" s="19">
        <v>0.25</v>
      </c>
      <c r="E12">
        <v>0</v>
      </c>
    </row>
    <row r="13" spans="1:5" x14ac:dyDescent="0.25">
      <c r="A13" t="s">
        <v>245</v>
      </c>
      <c r="B13" t="s">
        <v>538</v>
      </c>
      <c r="C13" s="19">
        <v>0.37</v>
      </c>
      <c r="D13" s="19">
        <v>0.25</v>
      </c>
      <c r="E13">
        <v>0</v>
      </c>
    </row>
    <row r="14" spans="1:5" x14ac:dyDescent="0.25">
      <c r="A14" t="s">
        <v>370</v>
      </c>
      <c r="B14" t="s">
        <v>539</v>
      </c>
      <c r="C14" s="19">
        <v>0.65</v>
      </c>
      <c r="D14" s="19">
        <v>0.35</v>
      </c>
      <c r="E14">
        <v>0</v>
      </c>
    </row>
    <row r="15" spans="1:5" x14ac:dyDescent="0.25">
      <c r="A15" t="s">
        <v>12</v>
      </c>
      <c r="B15" t="s">
        <v>538</v>
      </c>
      <c r="C15" s="19">
        <v>0.37</v>
      </c>
      <c r="D15" s="19">
        <v>0.25</v>
      </c>
      <c r="E15">
        <v>0</v>
      </c>
    </row>
    <row r="16" spans="1:5" x14ac:dyDescent="0.25">
      <c r="A16" t="s">
        <v>352</v>
      </c>
      <c r="B16" t="s">
        <v>538</v>
      </c>
      <c r="C16" s="19">
        <v>0.37</v>
      </c>
      <c r="D16" s="19">
        <v>0.25</v>
      </c>
      <c r="E16">
        <v>0</v>
      </c>
    </row>
    <row r="17" spans="1:5" x14ac:dyDescent="0.25">
      <c r="A17" t="s">
        <v>259</v>
      </c>
      <c r="B17" t="s">
        <v>538</v>
      </c>
      <c r="C17" s="19">
        <v>0.37</v>
      </c>
      <c r="D17" s="19">
        <v>0.25</v>
      </c>
      <c r="E17">
        <v>0</v>
      </c>
    </row>
    <row r="18" spans="1:5" x14ac:dyDescent="0.25">
      <c r="A18" t="s">
        <v>299</v>
      </c>
      <c r="B18" t="s">
        <v>539</v>
      </c>
      <c r="C18" s="19">
        <v>0.65</v>
      </c>
      <c r="D18" s="19">
        <v>0.35</v>
      </c>
      <c r="E18">
        <v>0</v>
      </c>
    </row>
    <row r="19" spans="1:5" x14ac:dyDescent="0.25">
      <c r="A19" t="s">
        <v>207</v>
      </c>
      <c r="B19" t="s">
        <v>540</v>
      </c>
      <c r="C19" s="19">
        <v>0.5</v>
      </c>
      <c r="D19" s="19">
        <v>0.3</v>
      </c>
      <c r="E19">
        <v>0</v>
      </c>
    </row>
    <row r="20" spans="1:5" x14ac:dyDescent="0.25">
      <c r="A20" t="s">
        <v>343</v>
      </c>
      <c r="B20" t="s">
        <v>539</v>
      </c>
      <c r="C20" s="19">
        <v>0.65</v>
      </c>
      <c r="D20" s="19">
        <v>0.35</v>
      </c>
      <c r="E20">
        <v>0</v>
      </c>
    </row>
    <row r="21" spans="1:5" x14ac:dyDescent="0.25">
      <c r="A21" t="s">
        <v>348</v>
      </c>
      <c r="B21" t="s">
        <v>539</v>
      </c>
      <c r="C21" s="19">
        <v>0.65</v>
      </c>
      <c r="D21" s="19">
        <v>0.35</v>
      </c>
      <c r="E21">
        <v>0</v>
      </c>
    </row>
    <row r="22" spans="1:5" x14ac:dyDescent="0.25">
      <c r="A22" t="s">
        <v>218</v>
      </c>
      <c r="B22" t="s">
        <v>540</v>
      </c>
      <c r="C22" s="19">
        <v>0.5</v>
      </c>
      <c r="D22" s="19">
        <v>0.3</v>
      </c>
      <c r="E22">
        <v>0</v>
      </c>
    </row>
    <row r="23" spans="1:5" x14ac:dyDescent="0.25">
      <c r="A23" t="s">
        <v>250</v>
      </c>
      <c r="B23" t="s">
        <v>538</v>
      </c>
      <c r="C23" s="19">
        <v>0.37</v>
      </c>
      <c r="D23" s="19">
        <v>0.25</v>
      </c>
      <c r="E23">
        <v>0</v>
      </c>
    </row>
    <row r="24" spans="1:5" x14ac:dyDescent="0.25">
      <c r="A24" t="s">
        <v>177</v>
      </c>
      <c r="B24" t="s">
        <v>539</v>
      </c>
      <c r="C24" s="19">
        <v>0.65</v>
      </c>
      <c r="D24" s="19">
        <v>0.35</v>
      </c>
      <c r="E24">
        <v>0</v>
      </c>
    </row>
    <row r="25" spans="1:5" x14ac:dyDescent="0.25">
      <c r="A25" t="s">
        <v>135</v>
      </c>
      <c r="B25" t="s">
        <v>538</v>
      </c>
      <c r="C25" s="19">
        <v>0.37</v>
      </c>
      <c r="D25" s="19">
        <v>0.25</v>
      </c>
      <c r="E25">
        <v>0</v>
      </c>
    </row>
    <row r="26" spans="1:5" x14ac:dyDescent="0.25">
      <c r="A26" t="s">
        <v>275</v>
      </c>
      <c r="B26" t="s">
        <v>538</v>
      </c>
      <c r="C26" s="19">
        <v>0.37</v>
      </c>
      <c r="D26" s="19">
        <v>0.25</v>
      </c>
      <c r="E26">
        <v>0</v>
      </c>
    </row>
    <row r="27" spans="1:5" x14ac:dyDescent="0.25">
      <c r="A27" t="s">
        <v>316</v>
      </c>
      <c r="B27" t="s">
        <v>540</v>
      </c>
      <c r="C27" s="19">
        <v>0.5</v>
      </c>
      <c r="D27" s="19">
        <v>0.3</v>
      </c>
      <c r="E27">
        <v>0</v>
      </c>
    </row>
    <row r="28" spans="1:5" x14ac:dyDescent="0.25">
      <c r="A28" t="s">
        <v>263</v>
      </c>
      <c r="B28" t="s">
        <v>538</v>
      </c>
      <c r="C28" s="19">
        <v>0.37</v>
      </c>
      <c r="D28" s="19">
        <v>0.25</v>
      </c>
      <c r="E28">
        <v>0</v>
      </c>
    </row>
    <row r="29" spans="1:5" x14ac:dyDescent="0.25">
      <c r="A29" t="s">
        <v>280</v>
      </c>
      <c r="B29" t="s">
        <v>538</v>
      </c>
      <c r="C29" s="19">
        <v>0.37</v>
      </c>
      <c r="D29" s="19">
        <v>0.25</v>
      </c>
      <c r="E29">
        <v>0</v>
      </c>
    </row>
  </sheetData>
  <sheetProtection algorithmName="SHA-512" hashValue="qaaeECSO/2Ka2dVZaksBku3WWTf4OsWAYneMaj9tvXbAFNl7cGVOB3ym+D6ynufMoerUA2K/Y0PjWwwp/w8GiA==" saltValue="rup3zv4T9AuOyNQdrfhHnw==" spinCount="100000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rightToLeft="1" workbookViewId="0">
      <selection activeCell="A9" sqref="A9"/>
    </sheetView>
  </sheetViews>
  <sheetFormatPr defaultRowHeight="15" x14ac:dyDescent="0.25"/>
  <cols>
    <col min="1" max="1" width="28.42578125" bestFit="1" customWidth="1"/>
    <col min="2" max="2" width="9" bestFit="1" customWidth="1"/>
  </cols>
  <sheetData>
    <row r="1" spans="1:2" x14ac:dyDescent="0.25">
      <c r="A1" s="38" t="s">
        <v>2217</v>
      </c>
      <c r="B1" s="39" t="s">
        <v>2063</v>
      </c>
    </row>
    <row r="2" spans="1:2" x14ac:dyDescent="0.25">
      <c r="A2" s="34" t="s">
        <v>2218</v>
      </c>
      <c r="B2" s="35">
        <v>0.5</v>
      </c>
    </row>
    <row r="3" spans="1:2" x14ac:dyDescent="0.25">
      <c r="A3" s="36" t="s">
        <v>2219</v>
      </c>
      <c r="B3" s="37">
        <v>0.3</v>
      </c>
    </row>
    <row r="4" spans="1:2" x14ac:dyDescent="0.25">
      <c r="A4" s="34" t="s">
        <v>2274</v>
      </c>
      <c r="B4" s="35">
        <v>0</v>
      </c>
    </row>
    <row r="5" spans="1:2" x14ac:dyDescent="0.25">
      <c r="A5" s="36" t="s">
        <v>2220</v>
      </c>
      <c r="B5" s="37">
        <v>0.37</v>
      </c>
    </row>
    <row r="6" spans="1:2" x14ac:dyDescent="0.25">
      <c r="A6" s="34" t="s">
        <v>2221</v>
      </c>
      <c r="B6" s="35">
        <v>0.25</v>
      </c>
    </row>
    <row r="7" spans="1:2" x14ac:dyDescent="0.25">
      <c r="A7" s="36" t="s">
        <v>2275</v>
      </c>
      <c r="B7" s="37">
        <v>0</v>
      </c>
    </row>
    <row r="8" spans="1:2" x14ac:dyDescent="0.25">
      <c r="A8" s="34" t="s">
        <v>2222</v>
      </c>
      <c r="B8" s="35">
        <v>0.37</v>
      </c>
    </row>
    <row r="9" spans="1:2" x14ac:dyDescent="0.25">
      <c r="A9" s="36" t="s">
        <v>2223</v>
      </c>
      <c r="B9" s="37">
        <v>0.25</v>
      </c>
    </row>
    <row r="10" spans="1:2" x14ac:dyDescent="0.25">
      <c r="A10" s="34" t="s">
        <v>2276</v>
      </c>
      <c r="B10" s="35">
        <v>0</v>
      </c>
    </row>
    <row r="11" spans="1:2" x14ac:dyDescent="0.25">
      <c r="A11" s="36" t="s">
        <v>2224</v>
      </c>
      <c r="B11" s="37">
        <v>0.65</v>
      </c>
    </row>
    <row r="12" spans="1:2" x14ac:dyDescent="0.25">
      <c r="A12" s="34" t="s">
        <v>2225</v>
      </c>
      <c r="B12" s="35">
        <v>0.35</v>
      </c>
    </row>
    <row r="13" spans="1:2" x14ac:dyDescent="0.25">
      <c r="A13" s="36" t="s">
        <v>2277</v>
      </c>
      <c r="B13" s="37">
        <v>0</v>
      </c>
    </row>
    <row r="14" spans="1:2" x14ac:dyDescent="0.25">
      <c r="A14" s="34" t="s">
        <v>2226</v>
      </c>
      <c r="B14" s="35">
        <v>0.37</v>
      </c>
    </row>
    <row r="15" spans="1:2" x14ac:dyDescent="0.25">
      <c r="A15" s="36" t="s">
        <v>2227</v>
      </c>
      <c r="B15" s="37">
        <v>0.25</v>
      </c>
    </row>
    <row r="16" spans="1:2" x14ac:dyDescent="0.25">
      <c r="A16" s="34" t="s">
        <v>2278</v>
      </c>
      <c r="B16" s="35">
        <v>0</v>
      </c>
    </row>
    <row r="17" spans="1:2" x14ac:dyDescent="0.25">
      <c r="A17" s="36" t="s">
        <v>2228</v>
      </c>
      <c r="B17" s="37">
        <v>0.65</v>
      </c>
    </row>
    <row r="18" spans="1:2" x14ac:dyDescent="0.25">
      <c r="A18" s="34" t="s">
        <v>2229</v>
      </c>
      <c r="B18" s="35">
        <v>0.35</v>
      </c>
    </row>
    <row r="19" spans="1:2" x14ac:dyDescent="0.25">
      <c r="A19" s="36" t="s">
        <v>2279</v>
      </c>
      <c r="B19" s="37">
        <v>0</v>
      </c>
    </row>
    <row r="20" spans="1:2" x14ac:dyDescent="0.25">
      <c r="A20" s="34" t="s">
        <v>2230</v>
      </c>
      <c r="B20" s="35">
        <v>0.5</v>
      </c>
    </row>
    <row r="21" spans="1:2" x14ac:dyDescent="0.25">
      <c r="A21" s="36" t="s">
        <v>2231</v>
      </c>
      <c r="B21" s="37">
        <v>0.3</v>
      </c>
    </row>
    <row r="22" spans="1:2" x14ac:dyDescent="0.25">
      <c r="A22" s="34" t="s">
        <v>2280</v>
      </c>
      <c r="B22" s="35">
        <v>0</v>
      </c>
    </row>
    <row r="23" spans="1:2" x14ac:dyDescent="0.25">
      <c r="A23" s="36" t="s">
        <v>2232</v>
      </c>
      <c r="B23" s="37">
        <v>0.37</v>
      </c>
    </row>
    <row r="24" spans="1:2" x14ac:dyDescent="0.25">
      <c r="A24" s="34" t="s">
        <v>2233</v>
      </c>
      <c r="B24" s="35">
        <v>0.25</v>
      </c>
    </row>
    <row r="25" spans="1:2" x14ac:dyDescent="0.25">
      <c r="A25" s="36" t="s">
        <v>2281</v>
      </c>
      <c r="B25" s="37">
        <v>0</v>
      </c>
    </row>
    <row r="26" spans="1:2" x14ac:dyDescent="0.25">
      <c r="A26" s="34" t="s">
        <v>2234</v>
      </c>
      <c r="B26" s="35">
        <v>0.5</v>
      </c>
    </row>
    <row r="27" spans="1:2" x14ac:dyDescent="0.25">
      <c r="A27" s="36" t="s">
        <v>2235</v>
      </c>
      <c r="B27" s="37">
        <v>0.3</v>
      </c>
    </row>
    <row r="28" spans="1:2" x14ac:dyDescent="0.25">
      <c r="A28" s="34" t="s">
        <v>2282</v>
      </c>
      <c r="B28" s="35">
        <v>0</v>
      </c>
    </row>
    <row r="29" spans="1:2" x14ac:dyDescent="0.25">
      <c r="A29" s="36" t="s">
        <v>2236</v>
      </c>
      <c r="B29" s="37">
        <v>0.5</v>
      </c>
    </row>
    <row r="30" spans="1:2" x14ac:dyDescent="0.25">
      <c r="A30" s="34" t="s">
        <v>2237</v>
      </c>
      <c r="B30" s="35">
        <v>0.3</v>
      </c>
    </row>
    <row r="31" spans="1:2" x14ac:dyDescent="0.25">
      <c r="A31" s="36" t="s">
        <v>2283</v>
      </c>
      <c r="B31" s="37">
        <v>0</v>
      </c>
    </row>
    <row r="32" spans="1:2" x14ac:dyDescent="0.25">
      <c r="A32" s="34" t="s">
        <v>2238</v>
      </c>
      <c r="B32" s="35">
        <v>0.37</v>
      </c>
    </row>
    <row r="33" spans="1:2" x14ac:dyDescent="0.25">
      <c r="A33" s="36" t="s">
        <v>2239</v>
      </c>
      <c r="B33" s="37">
        <v>0.25</v>
      </c>
    </row>
    <row r="34" spans="1:2" x14ac:dyDescent="0.25">
      <c r="A34" s="34" t="s">
        <v>2284</v>
      </c>
      <c r="B34" s="35">
        <v>0</v>
      </c>
    </row>
    <row r="35" spans="1:2" x14ac:dyDescent="0.25">
      <c r="A35" s="36" t="s">
        <v>2240</v>
      </c>
      <c r="B35" s="37">
        <v>0.37</v>
      </c>
    </row>
    <row r="36" spans="1:2" x14ac:dyDescent="0.25">
      <c r="A36" s="34" t="s">
        <v>2241</v>
      </c>
      <c r="B36" s="35">
        <v>0.25</v>
      </c>
    </row>
    <row r="37" spans="1:2" x14ac:dyDescent="0.25">
      <c r="A37" s="36" t="s">
        <v>2285</v>
      </c>
      <c r="B37" s="37">
        <v>0</v>
      </c>
    </row>
    <row r="38" spans="1:2" x14ac:dyDescent="0.25">
      <c r="A38" s="34" t="s">
        <v>2242</v>
      </c>
      <c r="B38" s="35">
        <v>0.65</v>
      </c>
    </row>
    <row r="39" spans="1:2" x14ac:dyDescent="0.25">
      <c r="A39" s="36" t="s">
        <v>2243</v>
      </c>
      <c r="B39" s="37">
        <v>0.35</v>
      </c>
    </row>
    <row r="40" spans="1:2" x14ac:dyDescent="0.25">
      <c r="A40" s="34" t="s">
        <v>2286</v>
      </c>
      <c r="B40" s="35">
        <v>0</v>
      </c>
    </row>
    <row r="41" spans="1:2" x14ac:dyDescent="0.25">
      <c r="A41" s="36" t="s">
        <v>2244</v>
      </c>
      <c r="B41" s="37">
        <v>0.37</v>
      </c>
    </row>
    <row r="42" spans="1:2" x14ac:dyDescent="0.25">
      <c r="A42" s="34" t="s">
        <v>2245</v>
      </c>
      <c r="B42" s="35">
        <v>0.25</v>
      </c>
    </row>
    <row r="43" spans="1:2" x14ac:dyDescent="0.25">
      <c r="A43" s="36" t="s">
        <v>2287</v>
      </c>
      <c r="B43" s="37">
        <v>0</v>
      </c>
    </row>
    <row r="44" spans="1:2" x14ac:dyDescent="0.25">
      <c r="A44" s="34" t="s">
        <v>2246</v>
      </c>
      <c r="B44" s="35">
        <v>0.37</v>
      </c>
    </row>
    <row r="45" spans="1:2" x14ac:dyDescent="0.25">
      <c r="A45" s="36" t="s">
        <v>2247</v>
      </c>
      <c r="B45" s="37">
        <v>0.25</v>
      </c>
    </row>
    <row r="46" spans="1:2" x14ac:dyDescent="0.25">
      <c r="A46" s="34" t="s">
        <v>2288</v>
      </c>
      <c r="B46" s="35">
        <v>0</v>
      </c>
    </row>
    <row r="47" spans="1:2" x14ac:dyDescent="0.25">
      <c r="A47" s="36" t="s">
        <v>2248</v>
      </c>
      <c r="B47" s="37">
        <v>0.37</v>
      </c>
    </row>
    <row r="48" spans="1:2" x14ac:dyDescent="0.25">
      <c r="A48" s="34" t="s">
        <v>2249</v>
      </c>
      <c r="B48" s="35">
        <v>0.25</v>
      </c>
    </row>
    <row r="49" spans="1:2" x14ac:dyDescent="0.25">
      <c r="A49" s="36" t="s">
        <v>2289</v>
      </c>
      <c r="B49" s="37">
        <v>0</v>
      </c>
    </row>
    <row r="50" spans="1:2" x14ac:dyDescent="0.25">
      <c r="A50" s="34" t="s">
        <v>2250</v>
      </c>
      <c r="B50" s="35">
        <v>0.65</v>
      </c>
    </row>
    <row r="51" spans="1:2" x14ac:dyDescent="0.25">
      <c r="A51" s="36" t="s">
        <v>2251</v>
      </c>
      <c r="B51" s="37">
        <v>0.35</v>
      </c>
    </row>
    <row r="52" spans="1:2" x14ac:dyDescent="0.25">
      <c r="A52" s="34" t="s">
        <v>2290</v>
      </c>
      <c r="B52" s="35">
        <v>0</v>
      </c>
    </row>
    <row r="53" spans="1:2" x14ac:dyDescent="0.25">
      <c r="A53" s="36" t="s">
        <v>2252</v>
      </c>
      <c r="B53" s="37">
        <v>0.5</v>
      </c>
    </row>
    <row r="54" spans="1:2" x14ac:dyDescent="0.25">
      <c r="A54" s="34" t="s">
        <v>2253</v>
      </c>
      <c r="B54" s="35">
        <v>0.3</v>
      </c>
    </row>
    <row r="55" spans="1:2" x14ac:dyDescent="0.25">
      <c r="A55" s="36" t="s">
        <v>2291</v>
      </c>
      <c r="B55" s="37">
        <v>0</v>
      </c>
    </row>
    <row r="56" spans="1:2" x14ac:dyDescent="0.25">
      <c r="A56" s="34" t="s">
        <v>2254</v>
      </c>
      <c r="B56" s="35">
        <v>0.65</v>
      </c>
    </row>
    <row r="57" spans="1:2" x14ac:dyDescent="0.25">
      <c r="A57" s="36" t="s">
        <v>2255</v>
      </c>
      <c r="B57" s="37">
        <v>0.35</v>
      </c>
    </row>
    <row r="58" spans="1:2" x14ac:dyDescent="0.25">
      <c r="A58" s="34" t="s">
        <v>2292</v>
      </c>
      <c r="B58" s="35">
        <v>0</v>
      </c>
    </row>
    <row r="59" spans="1:2" x14ac:dyDescent="0.25">
      <c r="A59" s="36" t="s">
        <v>2256</v>
      </c>
      <c r="B59" s="37">
        <v>0.65</v>
      </c>
    </row>
    <row r="60" spans="1:2" x14ac:dyDescent="0.25">
      <c r="A60" s="34" t="s">
        <v>2257</v>
      </c>
      <c r="B60" s="35">
        <v>0.35</v>
      </c>
    </row>
    <row r="61" spans="1:2" x14ac:dyDescent="0.25">
      <c r="A61" s="36" t="s">
        <v>2293</v>
      </c>
      <c r="B61" s="37">
        <v>0</v>
      </c>
    </row>
    <row r="62" spans="1:2" x14ac:dyDescent="0.25">
      <c r="A62" s="34" t="s">
        <v>2258</v>
      </c>
      <c r="B62" s="35">
        <v>0.5</v>
      </c>
    </row>
    <row r="63" spans="1:2" x14ac:dyDescent="0.25">
      <c r="A63" s="36" t="s">
        <v>2259</v>
      </c>
      <c r="B63" s="37">
        <v>0.3</v>
      </c>
    </row>
    <row r="64" spans="1:2" x14ac:dyDescent="0.25">
      <c r="A64" s="34" t="s">
        <v>2294</v>
      </c>
      <c r="B64" s="35">
        <v>0</v>
      </c>
    </row>
    <row r="65" spans="1:2" x14ac:dyDescent="0.25">
      <c r="A65" s="36" t="s">
        <v>2260</v>
      </c>
      <c r="B65" s="37">
        <v>0.37</v>
      </c>
    </row>
    <row r="66" spans="1:2" x14ac:dyDescent="0.25">
      <c r="A66" s="34" t="s">
        <v>2261</v>
      </c>
      <c r="B66" s="35">
        <v>0.25</v>
      </c>
    </row>
    <row r="67" spans="1:2" x14ac:dyDescent="0.25">
      <c r="A67" s="36" t="s">
        <v>2295</v>
      </c>
      <c r="B67" s="37">
        <v>0</v>
      </c>
    </row>
    <row r="68" spans="1:2" x14ac:dyDescent="0.25">
      <c r="A68" s="34" t="s">
        <v>2262</v>
      </c>
      <c r="B68" s="35">
        <v>0.65</v>
      </c>
    </row>
    <row r="69" spans="1:2" x14ac:dyDescent="0.25">
      <c r="A69" s="36" t="s">
        <v>2263</v>
      </c>
      <c r="B69" s="37">
        <v>0.35</v>
      </c>
    </row>
    <row r="70" spans="1:2" x14ac:dyDescent="0.25">
      <c r="A70" s="34" t="s">
        <v>2296</v>
      </c>
      <c r="B70" s="35">
        <v>0</v>
      </c>
    </row>
    <row r="71" spans="1:2" x14ac:dyDescent="0.25">
      <c r="A71" s="36" t="s">
        <v>2264</v>
      </c>
      <c r="B71" s="37">
        <v>0.37</v>
      </c>
    </row>
    <row r="72" spans="1:2" x14ac:dyDescent="0.25">
      <c r="A72" s="34" t="s">
        <v>2265</v>
      </c>
      <c r="B72" s="35">
        <v>0.25</v>
      </c>
    </row>
    <row r="73" spans="1:2" x14ac:dyDescent="0.25">
      <c r="A73" s="36" t="s">
        <v>2297</v>
      </c>
      <c r="B73" s="37">
        <v>0</v>
      </c>
    </row>
    <row r="74" spans="1:2" x14ac:dyDescent="0.25">
      <c r="A74" s="34" t="s">
        <v>2266</v>
      </c>
      <c r="B74" s="35">
        <v>0.37</v>
      </c>
    </row>
    <row r="75" spans="1:2" x14ac:dyDescent="0.25">
      <c r="A75" s="36" t="s">
        <v>2267</v>
      </c>
      <c r="B75" s="37">
        <v>0.25</v>
      </c>
    </row>
    <row r="76" spans="1:2" x14ac:dyDescent="0.25">
      <c r="A76" s="34" t="s">
        <v>2298</v>
      </c>
      <c r="B76" s="35">
        <v>0</v>
      </c>
    </row>
    <row r="77" spans="1:2" x14ac:dyDescent="0.25">
      <c r="A77" s="36" t="s">
        <v>2268</v>
      </c>
      <c r="B77" s="37">
        <v>0.5</v>
      </c>
    </row>
    <row r="78" spans="1:2" x14ac:dyDescent="0.25">
      <c r="A78" s="34" t="s">
        <v>2269</v>
      </c>
      <c r="B78" s="35">
        <v>0.3</v>
      </c>
    </row>
    <row r="79" spans="1:2" x14ac:dyDescent="0.25">
      <c r="A79" s="36" t="s">
        <v>2299</v>
      </c>
      <c r="B79" s="37">
        <v>0</v>
      </c>
    </row>
    <row r="80" spans="1:2" x14ac:dyDescent="0.25">
      <c r="A80" s="34" t="s">
        <v>2270</v>
      </c>
      <c r="B80" s="35">
        <v>0.37</v>
      </c>
    </row>
    <row r="81" spans="1:2" x14ac:dyDescent="0.25">
      <c r="A81" s="36" t="s">
        <v>2271</v>
      </c>
      <c r="B81" s="37">
        <v>0.25</v>
      </c>
    </row>
    <row r="82" spans="1:2" x14ac:dyDescent="0.25">
      <c r="A82" s="34" t="s">
        <v>2300</v>
      </c>
      <c r="B82" s="35">
        <v>0</v>
      </c>
    </row>
    <row r="83" spans="1:2" x14ac:dyDescent="0.25">
      <c r="A83" s="36" t="s">
        <v>2272</v>
      </c>
      <c r="B83" s="37">
        <v>0.37</v>
      </c>
    </row>
    <row r="84" spans="1:2" x14ac:dyDescent="0.25">
      <c r="A84" s="34" t="s">
        <v>2273</v>
      </c>
      <c r="B84" s="35">
        <v>0.25</v>
      </c>
    </row>
    <row r="85" spans="1:2" x14ac:dyDescent="0.25">
      <c r="A85" s="36" t="s">
        <v>2301</v>
      </c>
      <c r="B85" s="37">
        <v>0</v>
      </c>
    </row>
  </sheetData>
  <sheetProtection algorithmName="SHA-512" hashValue="WLNDRWGpVgtUuWJMSNCuoP483V34ijdA25WC1GtmEKKMJyEREOjxlOA7AlYbc/9Z/6F/2miMRi1FdjZrth8zZA==" saltValue="zSCRiJrPNi1mVIqApvJlCA==" spinCount="100000"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rightToLeft="1" topLeftCell="A148" workbookViewId="0">
      <selection activeCell="A150" sqref="A150"/>
    </sheetView>
  </sheetViews>
  <sheetFormatPr defaultRowHeight="15" x14ac:dyDescent="0.25"/>
  <cols>
    <col min="1" max="1" width="10.85546875" style="27" bestFit="1" customWidth="1"/>
    <col min="2" max="2" width="53.28515625" style="14" bestFit="1" customWidth="1"/>
    <col min="3" max="3" width="10.28515625" style="14" customWidth="1"/>
    <col min="4" max="4" width="16.28515625" style="14" bestFit="1" customWidth="1"/>
    <col min="5" max="16384" width="9.140625" style="14"/>
  </cols>
  <sheetData>
    <row r="1" spans="1:5" x14ac:dyDescent="0.25">
      <c r="A1" s="27" t="s">
        <v>8</v>
      </c>
      <c r="B1" s="14" t="s">
        <v>9</v>
      </c>
      <c r="C1" s="14" t="s">
        <v>533</v>
      </c>
      <c r="D1" s="14" t="s">
        <v>534</v>
      </c>
      <c r="E1" s="14" t="s">
        <v>1998</v>
      </c>
    </row>
    <row r="2" spans="1:5" ht="22.5" x14ac:dyDescent="0.25">
      <c r="A2" s="15" t="s">
        <v>426</v>
      </c>
      <c r="B2" s="15" t="s">
        <v>380</v>
      </c>
      <c r="C2" s="16">
        <v>700000</v>
      </c>
      <c r="D2" s="16" t="s">
        <v>535</v>
      </c>
      <c r="E2" s="23">
        <v>2</v>
      </c>
    </row>
    <row r="3" spans="1:5" ht="22.5" x14ac:dyDescent="0.25">
      <c r="A3" s="15" t="s">
        <v>427</v>
      </c>
      <c r="B3" s="15" t="s">
        <v>480</v>
      </c>
      <c r="C3" s="16">
        <v>420000</v>
      </c>
      <c r="D3" s="16" t="s">
        <v>535</v>
      </c>
      <c r="E3" s="23">
        <v>2</v>
      </c>
    </row>
    <row r="4" spans="1:5" ht="22.5" x14ac:dyDescent="0.25">
      <c r="A4" s="15" t="s">
        <v>428</v>
      </c>
      <c r="B4" s="15" t="s">
        <v>481</v>
      </c>
      <c r="C4" s="16">
        <v>250000</v>
      </c>
      <c r="D4" s="16" t="s">
        <v>536</v>
      </c>
      <c r="E4" s="23">
        <v>2</v>
      </c>
    </row>
    <row r="5" spans="1:5" ht="22.5" x14ac:dyDescent="0.25">
      <c r="A5" s="15" t="s">
        <v>429</v>
      </c>
      <c r="B5" s="15" t="s">
        <v>482</v>
      </c>
      <c r="C5" s="16">
        <v>275000</v>
      </c>
      <c r="D5" s="16" t="s">
        <v>536</v>
      </c>
      <c r="E5" s="23">
        <v>2</v>
      </c>
    </row>
    <row r="6" spans="1:5" ht="22.5" x14ac:dyDescent="0.25">
      <c r="A6" s="15" t="s">
        <v>430</v>
      </c>
      <c r="B6" s="15" t="s">
        <v>483</v>
      </c>
      <c r="C6" s="16">
        <v>150000</v>
      </c>
      <c r="D6" s="16" t="s">
        <v>535</v>
      </c>
      <c r="E6" s="23">
        <v>2</v>
      </c>
    </row>
    <row r="7" spans="1:5" ht="22.5" x14ac:dyDescent="0.25">
      <c r="A7" s="15" t="s">
        <v>2067</v>
      </c>
      <c r="B7" s="15" t="s">
        <v>381</v>
      </c>
      <c r="C7" s="16">
        <v>300000</v>
      </c>
      <c r="D7" s="16" t="s">
        <v>535</v>
      </c>
      <c r="E7" s="23">
        <v>2</v>
      </c>
    </row>
    <row r="8" spans="1:5" ht="22.5" x14ac:dyDescent="0.25">
      <c r="A8" s="15" t="s">
        <v>431</v>
      </c>
      <c r="B8" s="15" t="s">
        <v>484</v>
      </c>
      <c r="C8" s="16">
        <v>400000</v>
      </c>
      <c r="D8" s="16" t="s">
        <v>535</v>
      </c>
      <c r="E8" s="23">
        <v>2</v>
      </c>
    </row>
    <row r="9" spans="1:5" ht="25.5" x14ac:dyDescent="0.25">
      <c r="A9" s="15" t="s">
        <v>2068</v>
      </c>
      <c r="B9" s="17" t="s">
        <v>485</v>
      </c>
      <c r="C9" s="16">
        <v>360000</v>
      </c>
      <c r="D9" s="16" t="s">
        <v>535</v>
      </c>
      <c r="E9" s="23">
        <v>2</v>
      </c>
    </row>
    <row r="10" spans="1:5" ht="22.5" x14ac:dyDescent="0.25">
      <c r="A10" s="15" t="s">
        <v>432</v>
      </c>
      <c r="B10" s="15" t="s">
        <v>382</v>
      </c>
      <c r="C10" s="16">
        <v>250000</v>
      </c>
      <c r="D10" s="16" t="s">
        <v>535</v>
      </c>
      <c r="E10" s="23">
        <v>2</v>
      </c>
    </row>
    <row r="11" spans="1:5" ht="22.5" x14ac:dyDescent="0.25">
      <c r="A11" s="15" t="s">
        <v>2069</v>
      </c>
      <c r="B11" s="15" t="s">
        <v>383</v>
      </c>
      <c r="C11" s="16">
        <v>360000</v>
      </c>
      <c r="D11" s="16" t="s">
        <v>535</v>
      </c>
      <c r="E11" s="23">
        <v>2</v>
      </c>
    </row>
    <row r="12" spans="1:5" ht="22.5" x14ac:dyDescent="0.25">
      <c r="A12" s="15" t="s">
        <v>434</v>
      </c>
      <c r="B12" s="15" t="s">
        <v>384</v>
      </c>
      <c r="C12" s="16">
        <v>300000</v>
      </c>
      <c r="D12" s="16" t="s">
        <v>536</v>
      </c>
      <c r="E12" s="23">
        <v>2</v>
      </c>
    </row>
    <row r="13" spans="1:5" ht="22.5" x14ac:dyDescent="0.25">
      <c r="A13" s="15" t="s">
        <v>435</v>
      </c>
      <c r="B13" s="15" t="s">
        <v>486</v>
      </c>
      <c r="C13" s="16">
        <v>690000</v>
      </c>
      <c r="D13" s="16" t="s">
        <v>536</v>
      </c>
      <c r="E13" s="23">
        <v>2</v>
      </c>
    </row>
    <row r="14" spans="1:5" ht="22.5" x14ac:dyDescent="0.25">
      <c r="A14" s="15" t="s">
        <v>2070</v>
      </c>
      <c r="B14" s="15" t="s">
        <v>487</v>
      </c>
      <c r="C14" s="16">
        <v>330000</v>
      </c>
      <c r="D14" s="16" t="s">
        <v>536</v>
      </c>
      <c r="E14" s="23">
        <v>2</v>
      </c>
    </row>
    <row r="15" spans="1:5" ht="22.5" x14ac:dyDescent="0.25">
      <c r="A15" s="15" t="s">
        <v>436</v>
      </c>
      <c r="B15" s="15" t="s">
        <v>488</v>
      </c>
      <c r="C15" s="16">
        <v>200000</v>
      </c>
      <c r="D15" s="16" t="s">
        <v>535</v>
      </c>
      <c r="E15" s="23">
        <v>2</v>
      </c>
    </row>
    <row r="16" spans="1:5" ht="22.5" x14ac:dyDescent="0.25">
      <c r="A16" s="15" t="s">
        <v>438</v>
      </c>
      <c r="B16" s="15" t="s">
        <v>385</v>
      </c>
      <c r="C16" s="16">
        <v>400000</v>
      </c>
      <c r="D16" s="16" t="s">
        <v>536</v>
      </c>
      <c r="E16" s="23">
        <v>2</v>
      </c>
    </row>
    <row r="17" spans="1:5" ht="22.5" x14ac:dyDescent="0.25">
      <c r="A17" s="15" t="s">
        <v>440</v>
      </c>
      <c r="B17" s="15" t="s">
        <v>489</v>
      </c>
      <c r="C17" s="16">
        <v>240000</v>
      </c>
      <c r="D17" s="16" t="s">
        <v>535</v>
      </c>
      <c r="E17" s="23">
        <v>2</v>
      </c>
    </row>
    <row r="18" spans="1:5" ht="22.5" x14ac:dyDescent="0.25">
      <c r="A18" s="15" t="s">
        <v>441</v>
      </c>
      <c r="B18" s="15" t="s">
        <v>490</v>
      </c>
      <c r="C18" s="16">
        <v>240000</v>
      </c>
      <c r="D18" s="16" t="s">
        <v>536</v>
      </c>
      <c r="E18" s="23">
        <v>2</v>
      </c>
    </row>
    <row r="19" spans="1:5" ht="22.5" x14ac:dyDescent="0.25">
      <c r="A19" s="15" t="s">
        <v>442</v>
      </c>
      <c r="B19" s="15" t="s">
        <v>491</v>
      </c>
      <c r="C19" s="16">
        <v>150000</v>
      </c>
      <c r="D19" s="16" t="s">
        <v>536</v>
      </c>
      <c r="E19" s="23">
        <v>2</v>
      </c>
    </row>
    <row r="20" spans="1:5" ht="22.5" x14ac:dyDescent="0.25">
      <c r="A20" s="15" t="s">
        <v>449</v>
      </c>
      <c r="B20" s="15" t="s">
        <v>492</v>
      </c>
      <c r="C20" s="16">
        <v>470000</v>
      </c>
      <c r="D20" s="16" t="s">
        <v>536</v>
      </c>
      <c r="E20" s="23">
        <v>2</v>
      </c>
    </row>
    <row r="21" spans="1:5" ht="22.5" x14ac:dyDescent="0.25">
      <c r="A21" s="15" t="s">
        <v>443</v>
      </c>
      <c r="B21" s="15" t="s">
        <v>386</v>
      </c>
      <c r="C21" s="16">
        <v>300000</v>
      </c>
      <c r="D21" s="16" t="s">
        <v>535</v>
      </c>
      <c r="E21" s="23">
        <v>2</v>
      </c>
    </row>
    <row r="22" spans="1:5" ht="22.5" x14ac:dyDescent="0.25">
      <c r="A22" s="15" t="s">
        <v>444</v>
      </c>
      <c r="B22" s="15" t="s">
        <v>493</v>
      </c>
      <c r="C22" s="16">
        <v>600000</v>
      </c>
      <c r="D22" s="16" t="s">
        <v>536</v>
      </c>
      <c r="E22" s="23">
        <v>2</v>
      </c>
    </row>
    <row r="23" spans="1:5" ht="22.5" x14ac:dyDescent="0.25">
      <c r="A23" s="15" t="s">
        <v>445</v>
      </c>
      <c r="B23" s="15" t="s">
        <v>494</v>
      </c>
      <c r="C23" s="16">
        <v>330000</v>
      </c>
      <c r="D23" s="16" t="s">
        <v>535</v>
      </c>
      <c r="E23" s="23">
        <v>2</v>
      </c>
    </row>
    <row r="24" spans="1:5" ht="22.5" x14ac:dyDescent="0.25">
      <c r="A24" s="15" t="s">
        <v>446</v>
      </c>
      <c r="B24" s="15" t="s">
        <v>495</v>
      </c>
      <c r="C24" s="16">
        <v>280000</v>
      </c>
      <c r="D24" s="16" t="s">
        <v>535</v>
      </c>
      <c r="E24" s="23">
        <v>2</v>
      </c>
    </row>
    <row r="25" spans="1:5" ht="22.5" x14ac:dyDescent="0.25">
      <c r="A25" s="15" t="s">
        <v>447</v>
      </c>
      <c r="B25" s="15" t="s">
        <v>496</v>
      </c>
      <c r="C25" s="16">
        <v>250000</v>
      </c>
      <c r="D25" s="16" t="s">
        <v>535</v>
      </c>
      <c r="E25" s="23">
        <v>2</v>
      </c>
    </row>
    <row r="26" spans="1:5" ht="22.5" x14ac:dyDescent="0.25">
      <c r="A26" s="15" t="s">
        <v>448</v>
      </c>
      <c r="B26" s="15" t="s">
        <v>497</v>
      </c>
      <c r="C26" s="16">
        <v>270000</v>
      </c>
      <c r="D26" s="16" t="s">
        <v>535</v>
      </c>
      <c r="E26" s="23">
        <v>2</v>
      </c>
    </row>
    <row r="27" spans="1:5" ht="22.5" x14ac:dyDescent="0.25">
      <c r="A27" s="15" t="s">
        <v>2071</v>
      </c>
      <c r="B27" s="15" t="s">
        <v>498</v>
      </c>
      <c r="C27" s="16">
        <v>340000</v>
      </c>
      <c r="D27" s="16" t="s">
        <v>535</v>
      </c>
      <c r="E27" s="23">
        <v>2</v>
      </c>
    </row>
    <row r="28" spans="1:5" ht="22.5" x14ac:dyDescent="0.25">
      <c r="A28" s="15" t="s">
        <v>477</v>
      </c>
      <c r="B28" s="15" t="s">
        <v>387</v>
      </c>
      <c r="C28" s="16">
        <v>160000</v>
      </c>
      <c r="D28" s="16" t="s">
        <v>536</v>
      </c>
      <c r="E28" s="23">
        <v>2</v>
      </c>
    </row>
    <row r="29" spans="1:5" ht="22.5" x14ac:dyDescent="0.25">
      <c r="A29" s="15" t="s">
        <v>478</v>
      </c>
      <c r="B29" s="15" t="s">
        <v>388</v>
      </c>
      <c r="C29" s="16">
        <v>340000</v>
      </c>
      <c r="D29" s="16" t="s">
        <v>535</v>
      </c>
      <c r="E29" s="23">
        <v>2</v>
      </c>
    </row>
    <row r="30" spans="1:5" ht="22.5" x14ac:dyDescent="0.25">
      <c r="A30" s="15" t="s">
        <v>2072</v>
      </c>
      <c r="B30" s="15" t="s">
        <v>499</v>
      </c>
      <c r="C30" s="16">
        <v>250000</v>
      </c>
      <c r="D30" s="16" t="s">
        <v>535</v>
      </c>
      <c r="E30" s="23">
        <v>2</v>
      </c>
    </row>
    <row r="31" spans="1:5" ht="22.5" x14ac:dyDescent="0.25">
      <c r="A31" s="15" t="s">
        <v>2073</v>
      </c>
      <c r="B31" s="15" t="s">
        <v>500</v>
      </c>
      <c r="C31" s="16">
        <v>300000</v>
      </c>
      <c r="D31" s="16" t="s">
        <v>535</v>
      </c>
      <c r="E31" s="23">
        <v>2</v>
      </c>
    </row>
    <row r="32" spans="1:5" ht="22.5" x14ac:dyDescent="0.25">
      <c r="A32" s="15" t="s">
        <v>2074</v>
      </c>
      <c r="B32" s="15" t="s">
        <v>501</v>
      </c>
      <c r="C32" s="16">
        <v>160000</v>
      </c>
      <c r="D32" s="16" t="s">
        <v>535</v>
      </c>
      <c r="E32" s="23">
        <v>2</v>
      </c>
    </row>
    <row r="33" spans="1:5" ht="22.5" x14ac:dyDescent="0.25">
      <c r="A33" s="15" t="s">
        <v>452</v>
      </c>
      <c r="B33" s="15" t="s">
        <v>502</v>
      </c>
      <c r="C33" s="16">
        <v>290000</v>
      </c>
      <c r="D33" s="16" t="s">
        <v>535</v>
      </c>
      <c r="E33" s="23">
        <v>2</v>
      </c>
    </row>
    <row r="34" spans="1:5" ht="22.5" x14ac:dyDescent="0.25">
      <c r="A34" s="15" t="s">
        <v>453</v>
      </c>
      <c r="B34" s="15" t="s">
        <v>503</v>
      </c>
      <c r="C34" s="16">
        <v>200000</v>
      </c>
      <c r="D34" s="16" t="s">
        <v>536</v>
      </c>
      <c r="E34" s="23">
        <v>2</v>
      </c>
    </row>
    <row r="35" spans="1:5" ht="22.5" x14ac:dyDescent="0.25">
      <c r="A35" s="15" t="s">
        <v>479</v>
      </c>
      <c r="B35" s="15" t="s">
        <v>389</v>
      </c>
      <c r="C35" s="16">
        <v>190000</v>
      </c>
      <c r="D35" s="16" t="s">
        <v>535</v>
      </c>
      <c r="E35" s="23">
        <v>2</v>
      </c>
    </row>
    <row r="36" spans="1:5" ht="22.5" x14ac:dyDescent="0.25">
      <c r="A36" s="15" t="s">
        <v>454</v>
      </c>
      <c r="B36" s="15" t="s">
        <v>504</v>
      </c>
      <c r="C36" s="16">
        <v>400000</v>
      </c>
      <c r="D36" s="16" t="s">
        <v>536</v>
      </c>
      <c r="E36" s="23">
        <v>2</v>
      </c>
    </row>
    <row r="37" spans="1:5" ht="22.5" x14ac:dyDescent="0.25">
      <c r="A37" s="15" t="s">
        <v>455</v>
      </c>
      <c r="B37" s="15" t="s">
        <v>505</v>
      </c>
      <c r="C37" s="16">
        <v>400000</v>
      </c>
      <c r="D37" s="16" t="s">
        <v>536</v>
      </c>
      <c r="E37" s="23">
        <v>2</v>
      </c>
    </row>
    <row r="38" spans="1:5" ht="22.5" x14ac:dyDescent="0.25">
      <c r="A38" s="15" t="s">
        <v>456</v>
      </c>
      <c r="B38" s="18" t="s">
        <v>506</v>
      </c>
      <c r="C38" s="16">
        <v>340000</v>
      </c>
      <c r="D38" s="16" t="s">
        <v>535</v>
      </c>
      <c r="E38" s="23">
        <v>2</v>
      </c>
    </row>
    <row r="39" spans="1:5" ht="22.5" x14ac:dyDescent="0.25">
      <c r="A39" s="15" t="s">
        <v>2075</v>
      </c>
      <c r="B39" s="18" t="s">
        <v>390</v>
      </c>
      <c r="C39" s="16">
        <v>260000</v>
      </c>
      <c r="D39" s="16" t="s">
        <v>535</v>
      </c>
      <c r="E39" s="23">
        <v>2</v>
      </c>
    </row>
    <row r="40" spans="1:5" ht="22.5" x14ac:dyDescent="0.25">
      <c r="A40" s="15" t="s">
        <v>2076</v>
      </c>
      <c r="B40" s="18" t="s">
        <v>391</v>
      </c>
      <c r="C40" s="16">
        <v>260000</v>
      </c>
      <c r="D40" s="16" t="s">
        <v>535</v>
      </c>
      <c r="E40" s="23">
        <v>2</v>
      </c>
    </row>
    <row r="41" spans="1:5" ht="22.5" x14ac:dyDescent="0.25">
      <c r="A41" s="15" t="s">
        <v>459</v>
      </c>
      <c r="B41" s="18" t="s">
        <v>507</v>
      </c>
      <c r="C41" s="16">
        <v>310000</v>
      </c>
      <c r="D41" s="16" t="s">
        <v>535</v>
      </c>
      <c r="E41" s="23">
        <v>2</v>
      </c>
    </row>
    <row r="42" spans="1:5" ht="22.5" x14ac:dyDescent="0.25">
      <c r="A42" s="15" t="s">
        <v>457</v>
      </c>
      <c r="B42" s="18" t="s">
        <v>508</v>
      </c>
      <c r="C42" s="16">
        <v>96000</v>
      </c>
      <c r="D42" s="16" t="s">
        <v>535</v>
      </c>
      <c r="E42" s="23">
        <v>2</v>
      </c>
    </row>
    <row r="43" spans="1:5" ht="22.5" x14ac:dyDescent="0.25">
      <c r="A43" s="15" t="s">
        <v>458</v>
      </c>
      <c r="B43" s="18" t="s">
        <v>509</v>
      </c>
      <c r="C43" s="16">
        <v>130000</v>
      </c>
      <c r="D43" s="16" t="s">
        <v>535</v>
      </c>
      <c r="E43" s="23">
        <v>2</v>
      </c>
    </row>
    <row r="44" spans="1:5" ht="22.5" x14ac:dyDescent="0.25">
      <c r="A44" s="15" t="s">
        <v>460</v>
      </c>
      <c r="B44" s="18" t="s">
        <v>510</v>
      </c>
      <c r="C44" s="16">
        <v>480000</v>
      </c>
      <c r="D44" s="16" t="s">
        <v>535</v>
      </c>
      <c r="E44" s="23">
        <v>2</v>
      </c>
    </row>
    <row r="45" spans="1:5" ht="22.5" x14ac:dyDescent="0.25">
      <c r="A45" s="15" t="s">
        <v>2077</v>
      </c>
      <c r="B45" s="18" t="s">
        <v>511</v>
      </c>
      <c r="C45" s="16">
        <v>320000</v>
      </c>
      <c r="D45" s="16" t="s">
        <v>535</v>
      </c>
      <c r="E45" s="23">
        <v>2</v>
      </c>
    </row>
    <row r="46" spans="1:5" ht="22.5" x14ac:dyDescent="0.25">
      <c r="A46" s="15" t="s">
        <v>461</v>
      </c>
      <c r="B46" s="18" t="s">
        <v>392</v>
      </c>
      <c r="C46" s="16">
        <v>320000</v>
      </c>
      <c r="D46" s="16" t="s">
        <v>535</v>
      </c>
      <c r="E46" s="23">
        <v>2</v>
      </c>
    </row>
    <row r="47" spans="1:5" ht="22.5" x14ac:dyDescent="0.25">
      <c r="A47" s="15" t="s">
        <v>462</v>
      </c>
      <c r="B47" s="18" t="s">
        <v>512</v>
      </c>
      <c r="C47" s="16">
        <v>300000</v>
      </c>
      <c r="D47" s="16" t="s">
        <v>536</v>
      </c>
      <c r="E47" s="23">
        <v>2</v>
      </c>
    </row>
    <row r="48" spans="1:5" ht="22.5" x14ac:dyDescent="0.25">
      <c r="A48" s="15" t="s">
        <v>2078</v>
      </c>
      <c r="B48" s="18" t="s">
        <v>393</v>
      </c>
      <c r="C48" s="16">
        <v>320000</v>
      </c>
      <c r="D48" s="16" t="s">
        <v>535</v>
      </c>
      <c r="E48" s="23">
        <v>2</v>
      </c>
    </row>
    <row r="49" spans="1:5" ht="22.5" x14ac:dyDescent="0.25">
      <c r="A49" s="15" t="s">
        <v>2079</v>
      </c>
      <c r="B49" s="18" t="s">
        <v>394</v>
      </c>
      <c r="C49" s="16">
        <v>220000</v>
      </c>
      <c r="D49" s="16" t="s">
        <v>536</v>
      </c>
      <c r="E49" s="23">
        <v>2</v>
      </c>
    </row>
    <row r="50" spans="1:5" ht="22.5" x14ac:dyDescent="0.25">
      <c r="A50" s="28" t="s">
        <v>463</v>
      </c>
      <c r="B50" s="18" t="s">
        <v>513</v>
      </c>
      <c r="C50" s="16">
        <v>450000</v>
      </c>
      <c r="D50" s="16" t="s">
        <v>535</v>
      </c>
      <c r="E50" s="23">
        <v>2</v>
      </c>
    </row>
    <row r="51" spans="1:5" ht="22.5" x14ac:dyDescent="0.25">
      <c r="A51" s="15" t="s">
        <v>464</v>
      </c>
      <c r="B51" s="18" t="s">
        <v>514</v>
      </c>
      <c r="C51" s="16">
        <v>360000</v>
      </c>
      <c r="D51" s="16" t="s">
        <v>535</v>
      </c>
      <c r="E51" s="23">
        <v>2</v>
      </c>
    </row>
    <row r="52" spans="1:5" ht="22.5" x14ac:dyDescent="0.25">
      <c r="A52" s="15" t="s">
        <v>465</v>
      </c>
      <c r="B52" s="18" t="s">
        <v>515</v>
      </c>
      <c r="C52" s="16">
        <v>220000</v>
      </c>
      <c r="D52" s="16" t="s">
        <v>536</v>
      </c>
      <c r="E52" s="23">
        <v>2</v>
      </c>
    </row>
    <row r="53" spans="1:5" ht="22.5" x14ac:dyDescent="0.25">
      <c r="A53" s="15" t="s">
        <v>466</v>
      </c>
      <c r="B53" s="18" t="s">
        <v>516</v>
      </c>
      <c r="C53" s="16">
        <v>150000</v>
      </c>
      <c r="D53" s="16" t="s">
        <v>535</v>
      </c>
      <c r="E53" s="23">
        <v>2</v>
      </c>
    </row>
    <row r="54" spans="1:5" ht="22.5" x14ac:dyDescent="0.25">
      <c r="A54" s="15" t="s">
        <v>467</v>
      </c>
      <c r="B54" s="18" t="s">
        <v>517</v>
      </c>
      <c r="C54" s="16">
        <v>270000</v>
      </c>
      <c r="D54" s="16" t="s">
        <v>535</v>
      </c>
      <c r="E54" s="23">
        <v>2</v>
      </c>
    </row>
    <row r="55" spans="1:5" ht="22.5" x14ac:dyDescent="0.25">
      <c r="A55" s="15" t="s">
        <v>468</v>
      </c>
      <c r="B55" s="18" t="s">
        <v>518</v>
      </c>
      <c r="C55" s="16">
        <v>125000</v>
      </c>
      <c r="D55" s="16" t="s">
        <v>535</v>
      </c>
      <c r="E55" s="23">
        <v>2</v>
      </c>
    </row>
    <row r="56" spans="1:5" ht="22.5" x14ac:dyDescent="0.25">
      <c r="A56" s="15" t="s">
        <v>469</v>
      </c>
      <c r="B56" s="18" t="s">
        <v>519</v>
      </c>
      <c r="C56" s="16">
        <v>145000</v>
      </c>
      <c r="D56" s="16" t="s">
        <v>535</v>
      </c>
      <c r="E56" s="23">
        <v>2</v>
      </c>
    </row>
    <row r="57" spans="1:5" ht="22.5" x14ac:dyDescent="0.25">
      <c r="A57" s="15" t="s">
        <v>470</v>
      </c>
      <c r="B57" s="15" t="s">
        <v>520</v>
      </c>
      <c r="C57" s="16">
        <v>170000</v>
      </c>
      <c r="D57" s="16" t="s">
        <v>535</v>
      </c>
      <c r="E57" s="23">
        <v>2</v>
      </c>
    </row>
    <row r="58" spans="1:5" ht="22.5" x14ac:dyDescent="0.25">
      <c r="A58" s="15" t="s">
        <v>2080</v>
      </c>
      <c r="B58" s="15" t="s">
        <v>521</v>
      </c>
      <c r="C58" s="16">
        <v>170000</v>
      </c>
      <c r="D58" s="16" t="s">
        <v>535</v>
      </c>
      <c r="E58" s="23">
        <v>2</v>
      </c>
    </row>
    <row r="59" spans="1:5" ht="22.5" x14ac:dyDescent="0.25">
      <c r="A59" s="15" t="s">
        <v>471</v>
      </c>
      <c r="B59" s="15" t="s">
        <v>522</v>
      </c>
      <c r="C59" s="16">
        <v>130000</v>
      </c>
      <c r="D59" s="16" t="s">
        <v>536</v>
      </c>
      <c r="E59" s="23">
        <v>2</v>
      </c>
    </row>
    <row r="60" spans="1:5" ht="22.5" x14ac:dyDescent="0.25">
      <c r="A60" s="15" t="s">
        <v>2081</v>
      </c>
      <c r="B60" s="15" t="s">
        <v>395</v>
      </c>
      <c r="C60" s="16">
        <v>130000</v>
      </c>
      <c r="D60" s="16" t="s">
        <v>536</v>
      </c>
      <c r="E60" s="23">
        <v>2</v>
      </c>
    </row>
    <row r="61" spans="1:5" ht="22.5" x14ac:dyDescent="0.25">
      <c r="A61" s="15" t="s">
        <v>2082</v>
      </c>
      <c r="B61" s="15" t="s">
        <v>523</v>
      </c>
      <c r="C61" s="16">
        <v>130000</v>
      </c>
      <c r="D61" s="16" t="s">
        <v>536</v>
      </c>
      <c r="E61" s="23">
        <v>2</v>
      </c>
    </row>
    <row r="62" spans="1:5" ht="22.5" x14ac:dyDescent="0.25">
      <c r="A62" s="15" t="s">
        <v>2083</v>
      </c>
      <c r="B62" s="15" t="s">
        <v>396</v>
      </c>
      <c r="C62" s="16">
        <v>260000</v>
      </c>
      <c r="D62" s="16" t="s">
        <v>536</v>
      </c>
      <c r="E62" s="23">
        <v>2</v>
      </c>
    </row>
    <row r="63" spans="1:5" ht="22.5" x14ac:dyDescent="0.25">
      <c r="A63" s="15" t="s">
        <v>2084</v>
      </c>
      <c r="B63" s="15" t="s">
        <v>397</v>
      </c>
      <c r="C63" s="16">
        <v>210000</v>
      </c>
      <c r="D63" s="16" t="s">
        <v>536</v>
      </c>
      <c r="E63" s="23">
        <v>2</v>
      </c>
    </row>
    <row r="64" spans="1:5" ht="22.5" x14ac:dyDescent="0.25">
      <c r="A64" s="15" t="s">
        <v>2085</v>
      </c>
      <c r="B64" s="15" t="s">
        <v>398</v>
      </c>
      <c r="C64" s="16">
        <v>270000</v>
      </c>
      <c r="D64" s="16" t="s">
        <v>535</v>
      </c>
      <c r="E64" s="23">
        <v>2</v>
      </c>
    </row>
    <row r="65" spans="1:5" ht="22.5" x14ac:dyDescent="0.25">
      <c r="A65" s="15" t="s">
        <v>472</v>
      </c>
      <c r="B65" s="15" t="s">
        <v>399</v>
      </c>
      <c r="C65" s="16">
        <v>280000</v>
      </c>
      <c r="D65" s="16" t="s">
        <v>536</v>
      </c>
      <c r="E65" s="23">
        <v>2</v>
      </c>
    </row>
    <row r="66" spans="1:5" ht="22.5" x14ac:dyDescent="0.25">
      <c r="A66" s="15" t="s">
        <v>474</v>
      </c>
      <c r="B66" s="15" t="s">
        <v>400</v>
      </c>
      <c r="C66" s="16">
        <v>170000</v>
      </c>
      <c r="D66" s="16" t="s">
        <v>536</v>
      </c>
      <c r="E66" s="23">
        <v>2</v>
      </c>
    </row>
    <row r="67" spans="1:5" ht="22.5" x14ac:dyDescent="0.25">
      <c r="A67" s="15" t="s">
        <v>2086</v>
      </c>
      <c r="B67" s="15" t="s">
        <v>524</v>
      </c>
      <c r="C67" s="16">
        <v>270000</v>
      </c>
      <c r="D67" s="16" t="s">
        <v>535</v>
      </c>
      <c r="E67" s="23">
        <v>2</v>
      </c>
    </row>
    <row r="68" spans="1:5" ht="22.5" x14ac:dyDescent="0.25">
      <c r="A68" s="15" t="s">
        <v>2087</v>
      </c>
      <c r="B68" s="15" t="s">
        <v>525</v>
      </c>
      <c r="C68" s="16">
        <v>430000</v>
      </c>
      <c r="D68" s="16" t="s">
        <v>535</v>
      </c>
      <c r="E68" s="23">
        <v>2</v>
      </c>
    </row>
    <row r="69" spans="1:5" ht="22.5" x14ac:dyDescent="0.25">
      <c r="A69" s="15" t="s">
        <v>475</v>
      </c>
      <c r="B69" s="15" t="s">
        <v>526</v>
      </c>
      <c r="C69" s="16">
        <v>190000</v>
      </c>
      <c r="D69" s="16" t="s">
        <v>535</v>
      </c>
      <c r="E69" s="23">
        <v>2</v>
      </c>
    </row>
    <row r="70" spans="1:5" ht="22.5" x14ac:dyDescent="0.25">
      <c r="A70" s="15" t="s">
        <v>2088</v>
      </c>
      <c r="B70" s="15" t="s">
        <v>401</v>
      </c>
      <c r="C70" s="16">
        <v>130000</v>
      </c>
      <c r="D70" s="16" t="s">
        <v>535</v>
      </c>
      <c r="E70" s="23">
        <v>2</v>
      </c>
    </row>
    <row r="71" spans="1:5" ht="22.5" x14ac:dyDescent="0.25">
      <c r="A71" s="15" t="s">
        <v>2089</v>
      </c>
      <c r="B71" s="15" t="s">
        <v>527</v>
      </c>
      <c r="C71" s="16">
        <v>165000</v>
      </c>
      <c r="D71" s="16" t="s">
        <v>536</v>
      </c>
      <c r="E71" s="23">
        <v>2</v>
      </c>
    </row>
    <row r="72" spans="1:5" ht="22.5" x14ac:dyDescent="0.25">
      <c r="A72" s="15" t="s">
        <v>476</v>
      </c>
      <c r="B72" s="15" t="s">
        <v>402</v>
      </c>
      <c r="C72" s="16">
        <v>220000</v>
      </c>
      <c r="D72" s="16" t="s">
        <v>536</v>
      </c>
      <c r="E72" s="23">
        <v>2</v>
      </c>
    </row>
    <row r="73" spans="1:5" ht="22.5" x14ac:dyDescent="0.25">
      <c r="A73" s="15" t="s">
        <v>473</v>
      </c>
      <c r="B73" s="15" t="s">
        <v>528</v>
      </c>
      <c r="C73" s="16">
        <v>200000</v>
      </c>
      <c r="D73" s="16" t="s">
        <v>535</v>
      </c>
      <c r="E73" s="23">
        <v>2</v>
      </c>
    </row>
    <row r="74" spans="1:5" ht="22.5" x14ac:dyDescent="0.25">
      <c r="A74" s="15" t="s">
        <v>2090</v>
      </c>
      <c r="B74" s="15" t="s">
        <v>403</v>
      </c>
      <c r="C74" s="16">
        <v>32000</v>
      </c>
      <c r="D74" s="16" t="s">
        <v>541</v>
      </c>
      <c r="E74" s="23">
        <v>2</v>
      </c>
    </row>
    <row r="75" spans="1:5" ht="22.5" x14ac:dyDescent="0.25">
      <c r="A75" s="15" t="s">
        <v>2091</v>
      </c>
      <c r="B75" s="15" t="s">
        <v>404</v>
      </c>
      <c r="C75" s="16">
        <v>34000</v>
      </c>
      <c r="D75" s="16" t="s">
        <v>541</v>
      </c>
      <c r="E75" s="23">
        <v>2</v>
      </c>
    </row>
    <row r="76" spans="1:5" ht="22.5" x14ac:dyDescent="0.25">
      <c r="A76" s="15" t="s">
        <v>2092</v>
      </c>
      <c r="B76" s="15" t="s">
        <v>405</v>
      </c>
      <c r="C76" s="16">
        <v>24000</v>
      </c>
      <c r="D76" s="16" t="s">
        <v>541</v>
      </c>
      <c r="E76" s="23">
        <v>2</v>
      </c>
    </row>
    <row r="77" spans="1:5" ht="22.5" x14ac:dyDescent="0.25">
      <c r="A77" s="15" t="s">
        <v>2093</v>
      </c>
      <c r="B77" s="15" t="s">
        <v>406</v>
      </c>
      <c r="C77" s="16">
        <v>31000</v>
      </c>
      <c r="D77" s="16" t="s">
        <v>541</v>
      </c>
      <c r="E77" s="23">
        <v>2</v>
      </c>
    </row>
    <row r="78" spans="1:5" ht="22.5" x14ac:dyDescent="0.25">
      <c r="A78" s="15" t="s">
        <v>2094</v>
      </c>
      <c r="B78" s="15" t="s">
        <v>529</v>
      </c>
      <c r="C78" s="16">
        <v>36000</v>
      </c>
      <c r="D78" s="16" t="s">
        <v>541</v>
      </c>
      <c r="E78" s="23">
        <v>2</v>
      </c>
    </row>
    <row r="79" spans="1:5" ht="22.5" x14ac:dyDescent="0.25">
      <c r="A79" s="15" t="s">
        <v>2095</v>
      </c>
      <c r="B79" s="15" t="s">
        <v>407</v>
      </c>
      <c r="C79" s="16">
        <v>26000</v>
      </c>
      <c r="D79" s="16" t="s">
        <v>541</v>
      </c>
      <c r="E79" s="23">
        <v>2</v>
      </c>
    </row>
    <row r="80" spans="1:5" ht="22.5" x14ac:dyDescent="0.25">
      <c r="A80" s="15" t="s">
        <v>2096</v>
      </c>
      <c r="B80" s="15" t="s">
        <v>408</v>
      </c>
      <c r="C80" s="16">
        <v>36000</v>
      </c>
      <c r="D80" s="16" t="s">
        <v>541</v>
      </c>
      <c r="E80" s="23">
        <v>2</v>
      </c>
    </row>
    <row r="81" spans="1:5" ht="22.5" x14ac:dyDescent="0.25">
      <c r="A81" s="15" t="s">
        <v>437</v>
      </c>
      <c r="B81" s="15" t="s">
        <v>409</v>
      </c>
      <c r="C81" s="16">
        <v>110000</v>
      </c>
      <c r="D81" s="16" t="s">
        <v>535</v>
      </c>
      <c r="E81" s="23">
        <v>2</v>
      </c>
    </row>
    <row r="82" spans="1:5" ht="22.5" x14ac:dyDescent="0.25">
      <c r="A82" s="15" t="s">
        <v>2097</v>
      </c>
      <c r="B82" s="15" t="s">
        <v>410</v>
      </c>
      <c r="C82" s="16">
        <v>360000</v>
      </c>
      <c r="D82" s="16" t="s">
        <v>535</v>
      </c>
      <c r="E82" s="23">
        <v>2</v>
      </c>
    </row>
    <row r="83" spans="1:5" ht="22.5" x14ac:dyDescent="0.25">
      <c r="A83" s="15" t="s">
        <v>2098</v>
      </c>
      <c r="B83" s="15" t="s">
        <v>411</v>
      </c>
      <c r="C83" s="16">
        <v>470000</v>
      </c>
      <c r="D83" s="16" t="s">
        <v>535</v>
      </c>
      <c r="E83" s="23">
        <v>2</v>
      </c>
    </row>
    <row r="84" spans="1:5" ht="22.5" x14ac:dyDescent="0.25">
      <c r="A84" s="15" t="s">
        <v>450</v>
      </c>
      <c r="B84" s="15" t="s">
        <v>530</v>
      </c>
      <c r="C84" s="16">
        <v>122000</v>
      </c>
      <c r="D84" s="16" t="s">
        <v>535</v>
      </c>
      <c r="E84" s="23">
        <v>2</v>
      </c>
    </row>
    <row r="85" spans="1:5" ht="22.5" x14ac:dyDescent="0.25">
      <c r="A85" s="15" t="s">
        <v>2099</v>
      </c>
      <c r="B85" s="15" t="s">
        <v>412</v>
      </c>
      <c r="C85" s="16">
        <v>225000</v>
      </c>
      <c r="D85" s="16" t="s">
        <v>535</v>
      </c>
      <c r="E85" s="23">
        <v>2</v>
      </c>
    </row>
    <row r="86" spans="1:5" ht="22.5" x14ac:dyDescent="0.25">
      <c r="A86" s="15" t="s">
        <v>439</v>
      </c>
      <c r="B86" s="15" t="s">
        <v>531</v>
      </c>
      <c r="C86" s="16">
        <v>240000</v>
      </c>
      <c r="D86" s="16" t="s">
        <v>535</v>
      </c>
      <c r="E86" s="23">
        <v>2</v>
      </c>
    </row>
    <row r="87" spans="1:5" ht="22.5" x14ac:dyDescent="0.25">
      <c r="A87" s="15" t="s">
        <v>433</v>
      </c>
      <c r="B87" s="15" t="s">
        <v>413</v>
      </c>
      <c r="C87" s="16">
        <v>130000</v>
      </c>
      <c r="D87" s="16" t="s">
        <v>535</v>
      </c>
      <c r="E87" s="23">
        <v>2</v>
      </c>
    </row>
    <row r="88" spans="1:5" ht="22.5" x14ac:dyDescent="0.25">
      <c r="A88" s="15" t="s">
        <v>451</v>
      </c>
      <c r="B88" s="15" t="s">
        <v>532</v>
      </c>
      <c r="C88" s="16">
        <v>285000</v>
      </c>
      <c r="D88" s="16" t="s">
        <v>535</v>
      </c>
      <c r="E88" s="23">
        <v>2</v>
      </c>
    </row>
    <row r="89" spans="1:5" ht="22.5" x14ac:dyDescent="0.25">
      <c r="A89" s="15" t="s">
        <v>2100</v>
      </c>
      <c r="B89" s="15" t="s">
        <v>17</v>
      </c>
      <c r="C89" s="16">
        <v>320000</v>
      </c>
      <c r="D89" s="16" t="s">
        <v>535</v>
      </c>
      <c r="E89" s="23">
        <v>3</v>
      </c>
    </row>
    <row r="90" spans="1:5" ht="22.5" x14ac:dyDescent="0.25">
      <c r="A90" s="15" t="s">
        <v>2101</v>
      </c>
      <c r="B90" s="15" t="s">
        <v>1999</v>
      </c>
      <c r="C90" s="16">
        <v>180000</v>
      </c>
      <c r="D90" s="16" t="s">
        <v>536</v>
      </c>
      <c r="E90" s="23">
        <v>3</v>
      </c>
    </row>
    <row r="91" spans="1:5" ht="22.5" x14ac:dyDescent="0.25">
      <c r="A91" s="15" t="s">
        <v>2102</v>
      </c>
      <c r="B91" s="15" t="s">
        <v>19</v>
      </c>
      <c r="C91" s="16">
        <v>650000</v>
      </c>
      <c r="D91" s="16" t="s">
        <v>536</v>
      </c>
      <c r="E91" s="23">
        <v>3</v>
      </c>
    </row>
    <row r="92" spans="1:5" ht="22.5" x14ac:dyDescent="0.25">
      <c r="A92" s="15" t="s">
        <v>2103</v>
      </c>
      <c r="B92" s="15" t="s">
        <v>20</v>
      </c>
      <c r="C92" s="16">
        <v>550000</v>
      </c>
      <c r="D92" s="16" t="s">
        <v>536</v>
      </c>
      <c r="E92" s="23">
        <v>3</v>
      </c>
    </row>
    <row r="93" spans="1:5" ht="22.5" x14ac:dyDescent="0.25">
      <c r="A93" s="15" t="s">
        <v>2104</v>
      </c>
      <c r="B93" s="15" t="s">
        <v>2000</v>
      </c>
      <c r="C93" s="16">
        <v>900000</v>
      </c>
      <c r="D93" s="16" t="s">
        <v>536</v>
      </c>
      <c r="E93" s="23">
        <v>3</v>
      </c>
    </row>
    <row r="94" spans="1:5" ht="22.5" x14ac:dyDescent="0.25">
      <c r="A94" s="15" t="s">
        <v>2105</v>
      </c>
      <c r="B94" s="15" t="s">
        <v>2001</v>
      </c>
      <c r="C94" s="16">
        <v>400000</v>
      </c>
      <c r="D94" s="16" t="s">
        <v>536</v>
      </c>
      <c r="E94" s="23">
        <v>3</v>
      </c>
    </row>
    <row r="95" spans="1:5" ht="22.5" x14ac:dyDescent="0.25">
      <c r="A95" s="15" t="s">
        <v>2106</v>
      </c>
      <c r="B95" s="15" t="s">
        <v>23</v>
      </c>
      <c r="C95" s="16">
        <v>0</v>
      </c>
      <c r="D95" s="16" t="s">
        <v>536</v>
      </c>
      <c r="E95" s="23">
        <v>3</v>
      </c>
    </row>
    <row r="96" spans="1:5" ht="22.5" x14ac:dyDescent="0.25">
      <c r="A96" s="15" t="s">
        <v>2107</v>
      </c>
      <c r="B96" s="15" t="s">
        <v>24</v>
      </c>
      <c r="C96" s="16">
        <v>220000</v>
      </c>
      <c r="D96" s="16" t="s">
        <v>536</v>
      </c>
      <c r="E96" s="23">
        <v>3</v>
      </c>
    </row>
    <row r="97" spans="1:5" ht="22.5" x14ac:dyDescent="0.25">
      <c r="A97" s="15" t="s">
        <v>2108</v>
      </c>
      <c r="B97" s="15" t="s">
        <v>25</v>
      </c>
      <c r="C97" s="16">
        <v>1400000</v>
      </c>
      <c r="D97" s="16" t="s">
        <v>536</v>
      </c>
      <c r="E97" s="23">
        <v>3</v>
      </c>
    </row>
    <row r="98" spans="1:5" ht="22.5" x14ac:dyDescent="0.25">
      <c r="A98" s="15" t="s">
        <v>2109</v>
      </c>
      <c r="B98" s="15" t="s">
        <v>26</v>
      </c>
      <c r="C98" s="16">
        <v>170000</v>
      </c>
      <c r="D98" s="16" t="s">
        <v>536</v>
      </c>
      <c r="E98" s="23">
        <v>3</v>
      </c>
    </row>
    <row r="99" spans="1:5" ht="22.5" x14ac:dyDescent="0.25">
      <c r="A99" s="15" t="s">
        <v>2110</v>
      </c>
      <c r="B99" s="15" t="s">
        <v>2002</v>
      </c>
      <c r="C99" s="16">
        <v>600000</v>
      </c>
      <c r="D99" s="16" t="s">
        <v>536</v>
      </c>
      <c r="E99" s="23">
        <v>3</v>
      </c>
    </row>
    <row r="100" spans="1:5" ht="22.5" x14ac:dyDescent="0.25">
      <c r="A100" s="15" t="s">
        <v>2111</v>
      </c>
      <c r="B100" s="15" t="s">
        <v>27</v>
      </c>
      <c r="C100" s="16">
        <v>2100000</v>
      </c>
      <c r="D100" s="16" t="s">
        <v>536</v>
      </c>
      <c r="E100" s="23">
        <v>3</v>
      </c>
    </row>
    <row r="101" spans="1:5" ht="22.5" x14ac:dyDescent="0.25">
      <c r="A101" s="15" t="s">
        <v>2112</v>
      </c>
      <c r="B101" s="15" t="s">
        <v>29</v>
      </c>
      <c r="C101" s="16">
        <v>60000</v>
      </c>
      <c r="D101" s="16" t="s">
        <v>536</v>
      </c>
      <c r="E101" s="23">
        <v>3</v>
      </c>
    </row>
    <row r="102" spans="1:5" ht="22.5" x14ac:dyDescent="0.25">
      <c r="A102" s="15" t="s">
        <v>2113</v>
      </c>
      <c r="B102" s="15" t="s">
        <v>30</v>
      </c>
      <c r="C102" s="16">
        <v>350000</v>
      </c>
      <c r="D102" s="16" t="s">
        <v>536</v>
      </c>
      <c r="E102" s="23">
        <v>3</v>
      </c>
    </row>
    <row r="103" spans="1:5" ht="22.5" x14ac:dyDescent="0.25">
      <c r="A103" s="15" t="s">
        <v>2114</v>
      </c>
      <c r="B103" s="15" t="s">
        <v>31</v>
      </c>
      <c r="C103" s="16">
        <v>0</v>
      </c>
      <c r="D103" s="16" t="s">
        <v>536</v>
      </c>
      <c r="E103" s="23">
        <v>3</v>
      </c>
    </row>
    <row r="104" spans="1:5" ht="22.5" x14ac:dyDescent="0.25">
      <c r="A104" s="15" t="s">
        <v>2115</v>
      </c>
      <c r="B104" s="15" t="s">
        <v>32</v>
      </c>
      <c r="C104" s="16">
        <v>250000</v>
      </c>
      <c r="D104" s="16" t="s">
        <v>536</v>
      </c>
      <c r="E104" s="23">
        <v>3</v>
      </c>
    </row>
    <row r="105" spans="1:5" ht="22.5" x14ac:dyDescent="0.25">
      <c r="A105" s="15" t="s">
        <v>2116</v>
      </c>
      <c r="B105" s="15" t="s">
        <v>28</v>
      </c>
      <c r="C105" s="16">
        <v>200000</v>
      </c>
      <c r="D105" s="16" t="s">
        <v>536</v>
      </c>
      <c r="E105" s="23">
        <v>3</v>
      </c>
    </row>
    <row r="106" spans="1:5" ht="22.5" x14ac:dyDescent="0.25">
      <c r="A106" s="15" t="s">
        <v>2117</v>
      </c>
      <c r="B106" s="15" t="s">
        <v>33</v>
      </c>
      <c r="C106" s="16">
        <v>220000</v>
      </c>
      <c r="D106" s="16" t="s">
        <v>536</v>
      </c>
      <c r="E106" s="23">
        <v>3</v>
      </c>
    </row>
    <row r="107" spans="1:5" ht="22.5" x14ac:dyDescent="0.25">
      <c r="A107" s="15" t="s">
        <v>2118</v>
      </c>
      <c r="B107" s="15" t="s">
        <v>34</v>
      </c>
      <c r="C107" s="16">
        <v>0</v>
      </c>
      <c r="D107" s="16" t="s">
        <v>536</v>
      </c>
      <c r="E107" s="23">
        <v>3</v>
      </c>
    </row>
    <row r="108" spans="1:5" ht="22.5" x14ac:dyDescent="0.25">
      <c r="A108" s="15" t="s">
        <v>2119</v>
      </c>
      <c r="B108" s="15" t="s">
        <v>35</v>
      </c>
      <c r="C108" s="16">
        <v>0</v>
      </c>
      <c r="D108" s="16" t="s">
        <v>536</v>
      </c>
      <c r="E108" s="23">
        <v>3</v>
      </c>
    </row>
    <row r="109" spans="1:5" ht="22.5" x14ac:dyDescent="0.25">
      <c r="A109" s="15" t="s">
        <v>2120</v>
      </c>
      <c r="B109" s="15" t="s">
        <v>36</v>
      </c>
      <c r="C109" s="16">
        <v>320000</v>
      </c>
      <c r="D109" s="16" t="s">
        <v>536</v>
      </c>
      <c r="E109" s="23">
        <v>3</v>
      </c>
    </row>
    <row r="110" spans="1:5" ht="22.5" x14ac:dyDescent="0.25">
      <c r="A110" s="15" t="s">
        <v>2121</v>
      </c>
      <c r="B110" s="15" t="s">
        <v>37</v>
      </c>
      <c r="C110" s="16">
        <v>220000</v>
      </c>
      <c r="D110" s="16" t="s">
        <v>536</v>
      </c>
      <c r="E110" s="23">
        <v>3</v>
      </c>
    </row>
    <row r="111" spans="1:5" ht="22.5" x14ac:dyDescent="0.25">
      <c r="A111" s="15" t="s">
        <v>2122</v>
      </c>
      <c r="B111" s="15" t="s">
        <v>39</v>
      </c>
      <c r="C111" s="16">
        <v>400000</v>
      </c>
      <c r="D111" s="16" t="s">
        <v>536</v>
      </c>
      <c r="E111" s="23">
        <v>3</v>
      </c>
    </row>
    <row r="112" spans="1:5" ht="22.5" x14ac:dyDescent="0.25">
      <c r="A112" s="15" t="s">
        <v>2123</v>
      </c>
      <c r="B112" s="15" t="s">
        <v>40</v>
      </c>
      <c r="C112" s="16">
        <v>0</v>
      </c>
      <c r="D112" s="16" t="s">
        <v>536</v>
      </c>
      <c r="E112" s="23">
        <v>3</v>
      </c>
    </row>
    <row r="113" spans="1:5" ht="22.5" x14ac:dyDescent="0.25">
      <c r="A113" s="15" t="s">
        <v>2124</v>
      </c>
      <c r="B113" s="15" t="s">
        <v>41</v>
      </c>
      <c r="C113" s="16">
        <v>390000</v>
      </c>
      <c r="D113" s="16" t="s">
        <v>536</v>
      </c>
      <c r="E113" s="23">
        <v>3</v>
      </c>
    </row>
    <row r="114" spans="1:5" ht="22.5" x14ac:dyDescent="0.25">
      <c r="A114" s="15" t="s">
        <v>2125</v>
      </c>
      <c r="B114" s="15" t="s">
        <v>2003</v>
      </c>
      <c r="C114" s="16">
        <v>390000</v>
      </c>
      <c r="D114" s="16" t="s">
        <v>536</v>
      </c>
      <c r="E114" s="23">
        <v>3</v>
      </c>
    </row>
    <row r="115" spans="1:5" ht="22.5" x14ac:dyDescent="0.25">
      <c r="A115" s="15" t="s">
        <v>2126</v>
      </c>
      <c r="B115" s="15" t="s">
        <v>2004</v>
      </c>
      <c r="C115" s="16">
        <v>0</v>
      </c>
      <c r="D115" s="16" t="s">
        <v>536</v>
      </c>
      <c r="E115" s="23">
        <v>3</v>
      </c>
    </row>
    <row r="116" spans="1:5" ht="22.5" x14ac:dyDescent="0.25">
      <c r="A116" s="15" t="s">
        <v>2127</v>
      </c>
      <c r="B116" s="15" t="s">
        <v>2005</v>
      </c>
      <c r="C116" s="16">
        <v>850000</v>
      </c>
      <c r="D116" s="16" t="s">
        <v>536</v>
      </c>
      <c r="E116" s="23">
        <v>3</v>
      </c>
    </row>
    <row r="117" spans="1:5" ht="22.5" x14ac:dyDescent="0.25">
      <c r="A117" s="15" t="s">
        <v>2128</v>
      </c>
      <c r="B117" s="15" t="s">
        <v>2006</v>
      </c>
      <c r="C117" s="16">
        <v>0</v>
      </c>
      <c r="D117" s="16" t="s">
        <v>536</v>
      </c>
      <c r="E117" s="23">
        <v>3</v>
      </c>
    </row>
    <row r="118" spans="1:5" ht="22.5" x14ac:dyDescent="0.25">
      <c r="A118" s="15" t="s">
        <v>2129</v>
      </c>
      <c r="B118" s="15" t="s">
        <v>43</v>
      </c>
      <c r="C118" s="16">
        <v>115000</v>
      </c>
      <c r="D118" s="16" t="s">
        <v>536</v>
      </c>
      <c r="E118" s="23">
        <v>3</v>
      </c>
    </row>
    <row r="119" spans="1:5" ht="22.5" x14ac:dyDescent="0.25">
      <c r="A119" s="15" t="s">
        <v>2130</v>
      </c>
      <c r="B119" s="15" t="s">
        <v>2007</v>
      </c>
      <c r="C119" s="16">
        <v>80000</v>
      </c>
      <c r="D119" s="16" t="s">
        <v>536</v>
      </c>
      <c r="E119" s="23">
        <v>3</v>
      </c>
    </row>
    <row r="120" spans="1:5" ht="22.5" x14ac:dyDescent="0.25">
      <c r="A120" s="15" t="s">
        <v>2131</v>
      </c>
      <c r="B120" s="15" t="s">
        <v>45</v>
      </c>
      <c r="C120" s="16">
        <v>260000</v>
      </c>
      <c r="D120" s="16" t="s">
        <v>536</v>
      </c>
      <c r="E120" s="23">
        <v>3</v>
      </c>
    </row>
    <row r="121" spans="1:5" ht="22.5" x14ac:dyDescent="0.25">
      <c r="A121" s="15" t="s">
        <v>2132</v>
      </c>
      <c r="B121" s="15" t="s">
        <v>2008</v>
      </c>
      <c r="C121" s="16">
        <v>400000</v>
      </c>
      <c r="D121" s="16" t="s">
        <v>536</v>
      </c>
      <c r="E121" s="23">
        <v>3</v>
      </c>
    </row>
    <row r="122" spans="1:5" ht="22.5" x14ac:dyDescent="0.25">
      <c r="A122" s="15" t="s">
        <v>2133</v>
      </c>
      <c r="B122" s="15" t="s">
        <v>2009</v>
      </c>
      <c r="C122" s="16">
        <v>430000</v>
      </c>
      <c r="D122" s="16" t="s">
        <v>536</v>
      </c>
      <c r="E122" s="23">
        <v>3</v>
      </c>
    </row>
    <row r="123" spans="1:5" ht="22.5" x14ac:dyDescent="0.25">
      <c r="A123" s="15" t="s">
        <v>2134</v>
      </c>
      <c r="B123" s="15" t="s">
        <v>53</v>
      </c>
      <c r="C123" s="16">
        <v>233000</v>
      </c>
      <c r="D123" s="16" t="s">
        <v>536</v>
      </c>
      <c r="E123" s="23">
        <v>3</v>
      </c>
    </row>
    <row r="124" spans="1:5" ht="22.5" x14ac:dyDescent="0.25">
      <c r="A124" s="15" t="s">
        <v>2135</v>
      </c>
      <c r="B124" s="15" t="s">
        <v>2010</v>
      </c>
      <c r="C124" s="16">
        <v>600000</v>
      </c>
      <c r="D124" s="16" t="s">
        <v>536</v>
      </c>
      <c r="E124" s="23">
        <v>3</v>
      </c>
    </row>
    <row r="125" spans="1:5" ht="22.5" x14ac:dyDescent="0.25">
      <c r="A125" s="15" t="s">
        <v>2136</v>
      </c>
      <c r="B125" s="15" t="s">
        <v>2011</v>
      </c>
      <c r="C125" s="16">
        <v>200000</v>
      </c>
      <c r="D125" s="16" t="s">
        <v>536</v>
      </c>
      <c r="E125" s="23">
        <v>3</v>
      </c>
    </row>
    <row r="126" spans="1:5" ht="22.5" x14ac:dyDescent="0.25">
      <c r="A126" s="15" t="s">
        <v>2137</v>
      </c>
      <c r="B126" s="15" t="s">
        <v>2012</v>
      </c>
      <c r="C126" s="16">
        <v>340000</v>
      </c>
      <c r="D126" s="16" t="s">
        <v>536</v>
      </c>
      <c r="E126" s="23">
        <v>3</v>
      </c>
    </row>
    <row r="127" spans="1:5" ht="22.5" x14ac:dyDescent="0.25">
      <c r="A127" s="15" t="s">
        <v>2138</v>
      </c>
      <c r="B127" s="15" t="s">
        <v>2013</v>
      </c>
      <c r="C127" s="16">
        <v>1200000</v>
      </c>
      <c r="D127" s="16" t="s">
        <v>535</v>
      </c>
      <c r="E127" s="23">
        <v>3</v>
      </c>
    </row>
    <row r="128" spans="1:5" ht="22.5" x14ac:dyDescent="0.25">
      <c r="A128" s="15" t="s">
        <v>2139</v>
      </c>
      <c r="B128" s="15" t="s">
        <v>2014</v>
      </c>
      <c r="C128" s="16">
        <v>1360000</v>
      </c>
      <c r="D128" s="16" t="s">
        <v>535</v>
      </c>
      <c r="E128" s="23">
        <v>3</v>
      </c>
    </row>
    <row r="129" spans="1:5" ht="22.5" x14ac:dyDescent="0.25">
      <c r="A129" s="15" t="s">
        <v>2140</v>
      </c>
      <c r="B129" s="15" t="s">
        <v>59</v>
      </c>
      <c r="C129" s="16">
        <v>290000</v>
      </c>
      <c r="D129" s="16" t="s">
        <v>536</v>
      </c>
      <c r="E129" s="23">
        <v>3</v>
      </c>
    </row>
    <row r="130" spans="1:5" ht="22.5" x14ac:dyDescent="0.25">
      <c r="A130" s="15" t="s">
        <v>2141</v>
      </c>
      <c r="B130" s="15" t="s">
        <v>60</v>
      </c>
      <c r="C130" s="16">
        <v>350000</v>
      </c>
      <c r="D130" s="16" t="s">
        <v>536</v>
      </c>
      <c r="E130" s="23">
        <v>3</v>
      </c>
    </row>
    <row r="131" spans="1:5" ht="22.5" x14ac:dyDescent="0.25">
      <c r="A131" s="15" t="s">
        <v>2142</v>
      </c>
      <c r="B131" s="15" t="s">
        <v>61</v>
      </c>
      <c r="C131" s="16">
        <v>0</v>
      </c>
      <c r="D131" s="16" t="s">
        <v>536</v>
      </c>
      <c r="E131" s="23">
        <v>3</v>
      </c>
    </row>
    <row r="132" spans="1:5" ht="22.5" x14ac:dyDescent="0.25">
      <c r="A132" s="15" t="s">
        <v>2143</v>
      </c>
      <c r="B132" s="15" t="s">
        <v>62</v>
      </c>
      <c r="C132" s="16">
        <v>160000</v>
      </c>
      <c r="D132" s="16" t="s">
        <v>536</v>
      </c>
      <c r="E132" s="23">
        <v>3</v>
      </c>
    </row>
    <row r="133" spans="1:5" ht="22.5" x14ac:dyDescent="0.25">
      <c r="A133" s="15" t="s">
        <v>2144</v>
      </c>
      <c r="B133" s="15" t="s">
        <v>63</v>
      </c>
      <c r="C133" s="16">
        <v>250000</v>
      </c>
      <c r="D133" s="16" t="s">
        <v>536</v>
      </c>
      <c r="E133" s="23">
        <v>3</v>
      </c>
    </row>
    <row r="134" spans="1:5" ht="22.5" x14ac:dyDescent="0.25">
      <c r="A134" s="15" t="s">
        <v>2145</v>
      </c>
      <c r="B134" s="15" t="s">
        <v>64</v>
      </c>
      <c r="C134" s="16">
        <v>620000</v>
      </c>
      <c r="D134" s="16" t="s">
        <v>536</v>
      </c>
      <c r="E134" s="23">
        <v>3</v>
      </c>
    </row>
    <row r="135" spans="1:5" ht="22.5" x14ac:dyDescent="0.25">
      <c r="A135" s="15" t="s">
        <v>2146</v>
      </c>
      <c r="B135" s="15" t="s">
        <v>65</v>
      </c>
      <c r="C135" s="16">
        <v>240000</v>
      </c>
      <c r="D135" s="16" t="s">
        <v>536</v>
      </c>
      <c r="E135" s="23">
        <v>3</v>
      </c>
    </row>
    <row r="136" spans="1:5" ht="22.5" x14ac:dyDescent="0.25">
      <c r="A136" s="15" t="s">
        <v>434</v>
      </c>
      <c r="B136" s="15" t="s">
        <v>384</v>
      </c>
      <c r="C136" s="16">
        <v>210000</v>
      </c>
      <c r="D136" s="16" t="s">
        <v>536</v>
      </c>
      <c r="E136" s="23">
        <v>3</v>
      </c>
    </row>
    <row r="137" spans="1:5" ht="22.5" x14ac:dyDescent="0.25">
      <c r="A137" s="15" t="s">
        <v>2147</v>
      </c>
      <c r="B137" s="15" t="s">
        <v>2015</v>
      </c>
      <c r="C137" s="16">
        <v>400000</v>
      </c>
      <c r="D137" s="16" t="s">
        <v>536</v>
      </c>
      <c r="E137" s="23">
        <v>3</v>
      </c>
    </row>
    <row r="138" spans="1:5" ht="22.5" x14ac:dyDescent="0.25">
      <c r="A138" s="15" t="s">
        <v>2148</v>
      </c>
      <c r="B138" s="15" t="s">
        <v>2016</v>
      </c>
      <c r="C138" s="16">
        <v>180000</v>
      </c>
      <c r="D138" s="16" t="s">
        <v>536</v>
      </c>
      <c r="E138" s="23">
        <v>3</v>
      </c>
    </row>
    <row r="139" spans="1:5" ht="22.5" x14ac:dyDescent="0.25">
      <c r="A139" s="15" t="s">
        <v>2149</v>
      </c>
      <c r="B139" s="15" t="s">
        <v>2017</v>
      </c>
      <c r="C139" s="16">
        <v>340000</v>
      </c>
      <c r="D139" s="16" t="s">
        <v>536</v>
      </c>
      <c r="E139" s="23">
        <v>3</v>
      </c>
    </row>
    <row r="140" spans="1:5" ht="22.5" x14ac:dyDescent="0.25">
      <c r="A140" s="15" t="s">
        <v>2150</v>
      </c>
      <c r="B140" s="15" t="s">
        <v>2018</v>
      </c>
      <c r="C140" s="16">
        <v>130000</v>
      </c>
      <c r="D140" s="16" t="s">
        <v>536</v>
      </c>
      <c r="E140" s="23">
        <v>3</v>
      </c>
    </row>
    <row r="141" spans="1:5" ht="22.5" x14ac:dyDescent="0.25">
      <c r="A141" s="15" t="s">
        <v>2151</v>
      </c>
      <c r="B141" s="15" t="s">
        <v>38</v>
      </c>
      <c r="C141" s="16">
        <v>300000</v>
      </c>
      <c r="D141" s="16" t="s">
        <v>536</v>
      </c>
      <c r="E141" s="23">
        <v>3</v>
      </c>
    </row>
    <row r="142" spans="1:5" ht="22.5" x14ac:dyDescent="0.25">
      <c r="A142" s="15" t="s">
        <v>2152</v>
      </c>
      <c r="B142" s="15" t="s">
        <v>2019</v>
      </c>
      <c r="C142" s="16">
        <v>210000</v>
      </c>
      <c r="D142" s="16" t="s">
        <v>536</v>
      </c>
      <c r="E142" s="23">
        <v>3</v>
      </c>
    </row>
    <row r="143" spans="1:5" ht="22.5" x14ac:dyDescent="0.25">
      <c r="A143" s="15" t="s">
        <v>2153</v>
      </c>
      <c r="B143" s="15" t="s">
        <v>69</v>
      </c>
      <c r="C143" s="16">
        <v>390000</v>
      </c>
      <c r="D143" s="16" t="s">
        <v>536</v>
      </c>
      <c r="E143" s="23">
        <v>3</v>
      </c>
    </row>
    <row r="144" spans="1:5" ht="22.5" x14ac:dyDescent="0.25">
      <c r="A144" s="15" t="s">
        <v>2154</v>
      </c>
      <c r="B144" s="15" t="s">
        <v>2020</v>
      </c>
      <c r="C144" s="16">
        <v>80000</v>
      </c>
      <c r="D144" s="16" t="s">
        <v>536</v>
      </c>
      <c r="E144" s="23">
        <v>3</v>
      </c>
    </row>
    <row r="145" spans="1:5" ht="22.5" x14ac:dyDescent="0.25">
      <c r="A145" s="15" t="s">
        <v>2155</v>
      </c>
      <c r="B145" s="15" t="s">
        <v>2021</v>
      </c>
      <c r="C145" s="16">
        <v>360000</v>
      </c>
      <c r="D145" s="16" t="s">
        <v>535</v>
      </c>
      <c r="E145" s="23">
        <v>3</v>
      </c>
    </row>
    <row r="146" spans="1:5" ht="22.5" x14ac:dyDescent="0.25">
      <c r="A146" s="15" t="s">
        <v>2156</v>
      </c>
      <c r="B146" s="15" t="s">
        <v>2022</v>
      </c>
      <c r="C146" s="16">
        <v>500000</v>
      </c>
      <c r="D146" s="16" t="s">
        <v>535</v>
      </c>
      <c r="E146" s="23">
        <v>3</v>
      </c>
    </row>
    <row r="147" spans="1:5" ht="22.5" x14ac:dyDescent="0.25">
      <c r="A147" s="15" t="s">
        <v>2157</v>
      </c>
      <c r="B147" s="15" t="s">
        <v>2023</v>
      </c>
      <c r="C147" s="16">
        <v>500000</v>
      </c>
      <c r="D147" s="16" t="s">
        <v>535</v>
      </c>
      <c r="E147" s="23">
        <v>3</v>
      </c>
    </row>
    <row r="148" spans="1:5" ht="22.5" x14ac:dyDescent="0.25">
      <c r="A148" s="15" t="s">
        <v>2158</v>
      </c>
      <c r="B148" s="15" t="s">
        <v>2024</v>
      </c>
      <c r="C148" s="16">
        <v>300000</v>
      </c>
      <c r="D148" s="16" t="s">
        <v>535</v>
      </c>
      <c r="E148" s="23">
        <v>3</v>
      </c>
    </row>
    <row r="149" spans="1:5" ht="22.5" x14ac:dyDescent="0.25">
      <c r="A149" s="15" t="s">
        <v>2159</v>
      </c>
      <c r="B149" s="15" t="s">
        <v>2025</v>
      </c>
      <c r="C149" s="16">
        <v>490000</v>
      </c>
      <c r="D149" s="16" t="s">
        <v>535</v>
      </c>
      <c r="E149" s="23">
        <v>3</v>
      </c>
    </row>
    <row r="150" spans="1:5" ht="22.5" x14ac:dyDescent="0.25">
      <c r="A150" s="15" t="s">
        <v>2160</v>
      </c>
      <c r="B150" s="15" t="s">
        <v>2064</v>
      </c>
      <c r="C150" s="16">
        <v>566000</v>
      </c>
      <c r="D150" s="16" t="s">
        <v>536</v>
      </c>
      <c r="E150" s="23">
        <v>3</v>
      </c>
    </row>
    <row r="151" spans="1:5" ht="22.5" x14ac:dyDescent="0.25">
      <c r="A151" s="15" t="s">
        <v>2161</v>
      </c>
      <c r="B151" s="15" t="s">
        <v>2065</v>
      </c>
      <c r="C151" s="16">
        <v>0</v>
      </c>
      <c r="D151" s="16" t="s">
        <v>536</v>
      </c>
      <c r="E151" s="23">
        <v>3</v>
      </c>
    </row>
    <row r="152" spans="1:5" ht="22.5" x14ac:dyDescent="0.25">
      <c r="A152" s="15" t="s">
        <v>2162</v>
      </c>
      <c r="B152" s="15" t="s">
        <v>2026</v>
      </c>
      <c r="C152" s="16">
        <v>280000</v>
      </c>
      <c r="D152" s="16" t="s">
        <v>536</v>
      </c>
      <c r="E152" s="23">
        <v>3</v>
      </c>
    </row>
    <row r="153" spans="1:5" ht="22.5" x14ac:dyDescent="0.25">
      <c r="A153" s="15" t="s">
        <v>2163</v>
      </c>
      <c r="B153" s="15" t="s">
        <v>2027</v>
      </c>
      <c r="C153" s="16">
        <v>95000</v>
      </c>
      <c r="D153" s="16" t="s">
        <v>536</v>
      </c>
      <c r="E153" s="23">
        <v>3</v>
      </c>
    </row>
    <row r="154" spans="1:5" ht="22.5" x14ac:dyDescent="0.25">
      <c r="A154" s="15" t="s">
        <v>2164</v>
      </c>
      <c r="B154" s="15" t="s">
        <v>80</v>
      </c>
      <c r="C154" s="16">
        <v>980000</v>
      </c>
      <c r="D154" s="16" t="s">
        <v>536</v>
      </c>
      <c r="E154" s="23">
        <v>3</v>
      </c>
    </row>
    <row r="155" spans="1:5" ht="22.5" x14ac:dyDescent="0.25">
      <c r="A155" s="15" t="s">
        <v>2165</v>
      </c>
      <c r="B155" s="15" t="s">
        <v>2028</v>
      </c>
      <c r="C155" s="16">
        <v>235000</v>
      </c>
      <c r="D155" s="16" t="s">
        <v>536</v>
      </c>
      <c r="E155" s="23">
        <v>3</v>
      </c>
    </row>
    <row r="156" spans="1:5" ht="22.5" x14ac:dyDescent="0.25">
      <c r="A156" s="15" t="s">
        <v>2166</v>
      </c>
      <c r="B156" s="15" t="s">
        <v>2029</v>
      </c>
      <c r="C156" s="16">
        <v>160000</v>
      </c>
      <c r="D156" s="16" t="s">
        <v>536</v>
      </c>
      <c r="E156" s="23">
        <v>3</v>
      </c>
    </row>
    <row r="157" spans="1:5" ht="22.5" x14ac:dyDescent="0.25">
      <c r="A157" s="15" t="s">
        <v>2167</v>
      </c>
      <c r="B157" s="15" t="s">
        <v>2030</v>
      </c>
      <c r="C157" s="16">
        <v>940000</v>
      </c>
      <c r="D157" s="16" t="s">
        <v>536</v>
      </c>
      <c r="E157" s="23">
        <v>3</v>
      </c>
    </row>
    <row r="158" spans="1:5" ht="22.5" x14ac:dyDescent="0.25">
      <c r="A158" s="15" t="s">
        <v>2168</v>
      </c>
      <c r="B158" s="15" t="s">
        <v>2031</v>
      </c>
      <c r="C158" s="16">
        <v>0</v>
      </c>
      <c r="D158" s="16" t="s">
        <v>536</v>
      </c>
      <c r="E158" s="23">
        <v>3</v>
      </c>
    </row>
    <row r="159" spans="1:5" ht="22.5" x14ac:dyDescent="0.25">
      <c r="A159" s="15" t="s">
        <v>2169</v>
      </c>
      <c r="B159" s="15" t="s">
        <v>85</v>
      </c>
      <c r="C159" s="16">
        <v>250000</v>
      </c>
      <c r="D159" s="16" t="s">
        <v>536</v>
      </c>
      <c r="E159" s="23">
        <v>3</v>
      </c>
    </row>
    <row r="160" spans="1:5" ht="22.5" x14ac:dyDescent="0.25">
      <c r="A160" s="15" t="s">
        <v>2170</v>
      </c>
      <c r="B160" s="15" t="s">
        <v>87</v>
      </c>
      <c r="C160" s="16">
        <v>550000</v>
      </c>
      <c r="D160" s="16" t="s">
        <v>536</v>
      </c>
      <c r="E160" s="23">
        <v>3</v>
      </c>
    </row>
    <row r="161" spans="1:5" ht="22.5" x14ac:dyDescent="0.25">
      <c r="A161" s="15" t="s">
        <v>2171</v>
      </c>
      <c r="B161" s="15" t="s">
        <v>88</v>
      </c>
      <c r="C161" s="16">
        <v>0</v>
      </c>
      <c r="D161" s="16" t="s">
        <v>536</v>
      </c>
      <c r="E161" s="23">
        <v>3</v>
      </c>
    </row>
    <row r="162" spans="1:5" ht="22.5" x14ac:dyDescent="0.25">
      <c r="A162" s="15" t="s">
        <v>2172</v>
      </c>
      <c r="B162" s="15" t="s">
        <v>2032</v>
      </c>
      <c r="C162" s="16">
        <v>37000</v>
      </c>
      <c r="D162" s="16" t="s">
        <v>536</v>
      </c>
      <c r="E162" s="23">
        <v>3</v>
      </c>
    </row>
    <row r="163" spans="1:5" ht="22.5" x14ac:dyDescent="0.25">
      <c r="A163" s="15" t="s">
        <v>2173</v>
      </c>
      <c r="B163" s="15" t="s">
        <v>2033</v>
      </c>
      <c r="C163" s="16">
        <v>150000</v>
      </c>
      <c r="D163" s="16" t="s">
        <v>536</v>
      </c>
      <c r="E163" s="23">
        <v>3</v>
      </c>
    </row>
    <row r="164" spans="1:5" ht="22.5" x14ac:dyDescent="0.25">
      <c r="A164" s="15" t="s">
        <v>2174</v>
      </c>
      <c r="B164" s="15" t="s">
        <v>2034</v>
      </c>
      <c r="C164" s="16">
        <v>50000</v>
      </c>
      <c r="D164" s="16" t="s">
        <v>536</v>
      </c>
      <c r="E164" s="23">
        <v>3</v>
      </c>
    </row>
    <row r="165" spans="1:5" ht="22.5" x14ac:dyDescent="0.25">
      <c r="A165" s="15" t="s">
        <v>2175</v>
      </c>
      <c r="B165" s="15" t="s">
        <v>2035</v>
      </c>
      <c r="C165" s="16">
        <v>330000</v>
      </c>
      <c r="D165" s="16" t="s">
        <v>536</v>
      </c>
      <c r="E165" s="23">
        <v>3</v>
      </c>
    </row>
    <row r="166" spans="1:5" ht="22.5" x14ac:dyDescent="0.25">
      <c r="A166" s="15" t="s">
        <v>2176</v>
      </c>
      <c r="B166" s="15" t="s">
        <v>94</v>
      </c>
      <c r="C166" s="16">
        <v>715000</v>
      </c>
      <c r="D166" s="16" t="s">
        <v>536</v>
      </c>
      <c r="E166" s="23">
        <v>3</v>
      </c>
    </row>
    <row r="167" spans="1:5" ht="22.5" x14ac:dyDescent="0.25">
      <c r="A167" s="15" t="s">
        <v>2177</v>
      </c>
      <c r="B167" s="15" t="s">
        <v>2036</v>
      </c>
      <c r="C167" s="16">
        <v>0</v>
      </c>
      <c r="D167" s="16" t="s">
        <v>535</v>
      </c>
      <c r="E167" s="23">
        <v>3</v>
      </c>
    </row>
    <row r="168" spans="1:5" ht="22.5" x14ac:dyDescent="0.25">
      <c r="A168" s="15" t="s">
        <v>2178</v>
      </c>
      <c r="B168" s="15" t="s">
        <v>2037</v>
      </c>
      <c r="C168" s="16">
        <v>44000</v>
      </c>
      <c r="D168" s="16" t="s">
        <v>536</v>
      </c>
      <c r="E168" s="23">
        <v>3</v>
      </c>
    </row>
    <row r="169" spans="1:5" ht="22.5" x14ac:dyDescent="0.25">
      <c r="A169" s="15" t="s">
        <v>2179</v>
      </c>
      <c r="B169" s="15" t="s">
        <v>2038</v>
      </c>
      <c r="C169" s="16">
        <v>420000</v>
      </c>
      <c r="D169" s="16" t="s">
        <v>535</v>
      </c>
      <c r="E169" s="23">
        <v>3</v>
      </c>
    </row>
    <row r="170" spans="1:5" ht="22.5" x14ac:dyDescent="0.25">
      <c r="A170" s="15" t="s">
        <v>2180</v>
      </c>
      <c r="B170" s="15" t="s">
        <v>2039</v>
      </c>
      <c r="C170" s="16">
        <v>390000</v>
      </c>
      <c r="D170" s="16" t="s">
        <v>536</v>
      </c>
      <c r="E170" s="23">
        <v>3</v>
      </c>
    </row>
    <row r="171" spans="1:5" ht="22.5" x14ac:dyDescent="0.25">
      <c r="A171" s="15" t="s">
        <v>2181</v>
      </c>
      <c r="B171" s="15" t="s">
        <v>2040</v>
      </c>
      <c r="C171" s="16">
        <v>360000</v>
      </c>
      <c r="D171" s="16" t="s">
        <v>536</v>
      </c>
      <c r="E171" s="23">
        <v>3</v>
      </c>
    </row>
    <row r="172" spans="1:5" ht="22.5" x14ac:dyDescent="0.25">
      <c r="A172" s="15" t="s">
        <v>2182</v>
      </c>
      <c r="B172" s="15" t="s">
        <v>2041</v>
      </c>
      <c r="C172" s="16">
        <v>450000</v>
      </c>
      <c r="D172" s="16" t="s">
        <v>536</v>
      </c>
      <c r="E172" s="23">
        <v>3</v>
      </c>
    </row>
    <row r="173" spans="1:5" ht="22.5" x14ac:dyDescent="0.25">
      <c r="A173" s="15" t="s">
        <v>2183</v>
      </c>
      <c r="B173" s="15" t="s">
        <v>2042</v>
      </c>
      <c r="C173" s="16">
        <v>185000</v>
      </c>
      <c r="D173" s="16" t="s">
        <v>536</v>
      </c>
      <c r="E173" s="23">
        <v>3</v>
      </c>
    </row>
    <row r="174" spans="1:5" ht="22.5" x14ac:dyDescent="0.25">
      <c r="A174" s="15" t="s">
        <v>2184</v>
      </c>
      <c r="B174" s="15" t="s">
        <v>102</v>
      </c>
      <c r="C174" s="16">
        <v>150000</v>
      </c>
      <c r="D174" s="16" t="s">
        <v>536</v>
      </c>
      <c r="E174" s="23">
        <v>3</v>
      </c>
    </row>
    <row r="175" spans="1:5" ht="22.5" x14ac:dyDescent="0.25">
      <c r="A175" s="15" t="s">
        <v>2185</v>
      </c>
      <c r="B175" s="15" t="s">
        <v>2043</v>
      </c>
      <c r="C175" s="16">
        <v>90000</v>
      </c>
      <c r="D175" s="16" t="s">
        <v>536</v>
      </c>
      <c r="E175" s="23">
        <v>3</v>
      </c>
    </row>
    <row r="176" spans="1:5" ht="22.5" x14ac:dyDescent="0.25">
      <c r="A176" s="15" t="s">
        <v>2186</v>
      </c>
      <c r="B176" s="15" t="s">
        <v>2044</v>
      </c>
      <c r="C176" s="16">
        <v>500000</v>
      </c>
      <c r="D176" s="16" t="s">
        <v>536</v>
      </c>
      <c r="E176" s="23">
        <v>3</v>
      </c>
    </row>
    <row r="177" spans="1:5" ht="22.5" x14ac:dyDescent="0.25">
      <c r="A177" s="15" t="s">
        <v>2187</v>
      </c>
      <c r="B177" s="15" t="s">
        <v>2045</v>
      </c>
      <c r="C177" s="16">
        <v>110000</v>
      </c>
      <c r="D177" s="16" t="s">
        <v>536</v>
      </c>
      <c r="E177" s="23">
        <v>3</v>
      </c>
    </row>
    <row r="178" spans="1:5" ht="22.5" x14ac:dyDescent="0.25">
      <c r="A178" s="15" t="s">
        <v>2188</v>
      </c>
      <c r="B178" s="15" t="s">
        <v>2046</v>
      </c>
      <c r="C178" s="16">
        <v>140000</v>
      </c>
      <c r="D178" s="16" t="s">
        <v>536</v>
      </c>
      <c r="E178" s="23">
        <v>3</v>
      </c>
    </row>
    <row r="179" spans="1:5" ht="22.5" x14ac:dyDescent="0.25">
      <c r="A179" s="15" t="s">
        <v>2189</v>
      </c>
      <c r="B179" s="15" t="s">
        <v>2047</v>
      </c>
      <c r="C179" s="16">
        <v>510000</v>
      </c>
      <c r="D179" s="16" t="s">
        <v>536</v>
      </c>
      <c r="E179" s="23">
        <v>3</v>
      </c>
    </row>
    <row r="180" spans="1:5" ht="22.5" x14ac:dyDescent="0.25">
      <c r="A180" s="15" t="s">
        <v>2190</v>
      </c>
      <c r="B180" s="15" t="s">
        <v>108</v>
      </c>
      <c r="C180" s="16">
        <v>300000</v>
      </c>
      <c r="D180" s="16" t="s">
        <v>536</v>
      </c>
      <c r="E180" s="23">
        <v>3</v>
      </c>
    </row>
    <row r="181" spans="1:5" ht="22.5" x14ac:dyDescent="0.25">
      <c r="A181" s="15" t="s">
        <v>2191</v>
      </c>
      <c r="B181" s="15" t="s">
        <v>109</v>
      </c>
      <c r="C181" s="16">
        <v>600000</v>
      </c>
      <c r="D181" s="16" t="s">
        <v>536</v>
      </c>
      <c r="E181" s="23">
        <v>3</v>
      </c>
    </row>
    <row r="182" spans="1:5" ht="22.5" x14ac:dyDescent="0.25">
      <c r="A182" s="15" t="s">
        <v>2192</v>
      </c>
      <c r="B182" s="15" t="s">
        <v>2048</v>
      </c>
      <c r="C182" s="16">
        <v>58000</v>
      </c>
      <c r="D182" s="16" t="s">
        <v>536</v>
      </c>
      <c r="E182" s="23">
        <v>3</v>
      </c>
    </row>
    <row r="183" spans="1:5" ht="22.5" x14ac:dyDescent="0.25">
      <c r="A183" s="15" t="s">
        <v>2193</v>
      </c>
      <c r="B183" s="15" t="s">
        <v>2049</v>
      </c>
      <c r="C183" s="16">
        <v>880000</v>
      </c>
      <c r="D183" s="16" t="s">
        <v>536</v>
      </c>
      <c r="E183" s="23">
        <v>3</v>
      </c>
    </row>
    <row r="184" spans="1:5" ht="22.5" x14ac:dyDescent="0.25">
      <c r="A184" s="15" t="s">
        <v>2194</v>
      </c>
      <c r="B184" s="15" t="s">
        <v>114</v>
      </c>
      <c r="C184" s="16">
        <v>270000</v>
      </c>
      <c r="D184" s="16" t="s">
        <v>535</v>
      </c>
      <c r="E184" s="23">
        <v>3</v>
      </c>
    </row>
    <row r="185" spans="1:5" ht="22.5" x14ac:dyDescent="0.25">
      <c r="A185" s="15" t="s">
        <v>2195</v>
      </c>
      <c r="B185" s="15" t="s">
        <v>2050</v>
      </c>
      <c r="C185" s="16">
        <v>140000</v>
      </c>
      <c r="D185" s="16" t="s">
        <v>536</v>
      </c>
      <c r="E185" s="23">
        <v>3</v>
      </c>
    </row>
    <row r="186" spans="1:5" ht="22.5" x14ac:dyDescent="0.25">
      <c r="A186" s="15" t="s">
        <v>2196</v>
      </c>
      <c r="B186" s="15" t="s">
        <v>2051</v>
      </c>
      <c r="C186" s="16">
        <v>290000</v>
      </c>
      <c r="D186" s="16" t="s">
        <v>536</v>
      </c>
      <c r="E186" s="23">
        <v>3</v>
      </c>
    </row>
    <row r="187" spans="1:5" ht="22.5" x14ac:dyDescent="0.25">
      <c r="A187" s="15" t="s">
        <v>2197</v>
      </c>
      <c r="B187" s="15" t="s">
        <v>2052</v>
      </c>
      <c r="C187" s="16">
        <v>1220000</v>
      </c>
      <c r="D187" s="16" t="s">
        <v>536</v>
      </c>
      <c r="E187" s="23">
        <v>3</v>
      </c>
    </row>
    <row r="188" spans="1:5" ht="22.5" x14ac:dyDescent="0.25">
      <c r="A188" s="15" t="s">
        <v>2198</v>
      </c>
      <c r="B188" s="15" t="s">
        <v>2053</v>
      </c>
      <c r="C188" s="16">
        <v>0</v>
      </c>
      <c r="D188" s="16" t="s">
        <v>536</v>
      </c>
      <c r="E188" s="23">
        <v>3</v>
      </c>
    </row>
    <row r="189" spans="1:5" ht="22.5" x14ac:dyDescent="0.25">
      <c r="A189" s="15" t="s">
        <v>2199</v>
      </c>
      <c r="B189" s="15" t="s">
        <v>2054</v>
      </c>
      <c r="C189" s="16">
        <v>400000</v>
      </c>
      <c r="D189" s="16" t="s">
        <v>536</v>
      </c>
      <c r="E189" s="23">
        <v>3</v>
      </c>
    </row>
    <row r="190" spans="1:5" ht="22.5" x14ac:dyDescent="0.25">
      <c r="A190" s="15" t="s">
        <v>2200</v>
      </c>
      <c r="B190" s="15" t="s">
        <v>2055</v>
      </c>
      <c r="C190" s="16">
        <v>160000</v>
      </c>
      <c r="D190" s="16" t="s">
        <v>536</v>
      </c>
      <c r="E190" s="23">
        <v>3</v>
      </c>
    </row>
    <row r="191" spans="1:5" ht="22.5" x14ac:dyDescent="0.25">
      <c r="A191" s="15" t="s">
        <v>2201</v>
      </c>
      <c r="B191" s="15" t="s">
        <v>121</v>
      </c>
      <c r="C191" s="16">
        <v>350000</v>
      </c>
      <c r="D191" s="16" t="s">
        <v>535</v>
      </c>
      <c r="E191" s="23">
        <v>3</v>
      </c>
    </row>
    <row r="192" spans="1:5" ht="22.5" x14ac:dyDescent="0.25">
      <c r="A192" s="15" t="s">
        <v>2202</v>
      </c>
      <c r="B192" s="15" t="s">
        <v>2056</v>
      </c>
      <c r="C192" s="16">
        <v>170000</v>
      </c>
      <c r="D192" s="16" t="s">
        <v>536</v>
      </c>
      <c r="E192" s="23">
        <v>3</v>
      </c>
    </row>
    <row r="193" spans="1:5" ht="22.5" x14ac:dyDescent="0.25">
      <c r="A193" s="15" t="s">
        <v>2203</v>
      </c>
      <c r="B193" s="15" t="s">
        <v>123</v>
      </c>
      <c r="C193" s="16">
        <v>360000</v>
      </c>
      <c r="D193" s="16" t="s">
        <v>535</v>
      </c>
      <c r="E193" s="23">
        <v>3</v>
      </c>
    </row>
    <row r="194" spans="1:5" ht="22.5" x14ac:dyDescent="0.25">
      <c r="A194" s="15" t="s">
        <v>2204</v>
      </c>
      <c r="B194" s="15" t="s">
        <v>124</v>
      </c>
      <c r="C194" s="16">
        <v>490000</v>
      </c>
      <c r="D194" s="16" t="s">
        <v>536</v>
      </c>
      <c r="E194" s="23">
        <v>3</v>
      </c>
    </row>
    <row r="195" spans="1:5" ht="22.5" x14ac:dyDescent="0.25">
      <c r="A195" s="15" t="s">
        <v>2205</v>
      </c>
      <c r="B195" s="15" t="s">
        <v>125</v>
      </c>
      <c r="C195" s="16">
        <v>600000</v>
      </c>
      <c r="D195" s="16" t="s">
        <v>536</v>
      </c>
      <c r="E195" s="23">
        <v>3</v>
      </c>
    </row>
    <row r="196" spans="1:5" ht="22.5" x14ac:dyDescent="0.25">
      <c r="A196" s="15" t="s">
        <v>2206</v>
      </c>
      <c r="B196" s="15" t="s">
        <v>2057</v>
      </c>
      <c r="C196" s="16">
        <v>250000</v>
      </c>
      <c r="D196" s="16" t="s">
        <v>536</v>
      </c>
      <c r="E196" s="23">
        <v>3</v>
      </c>
    </row>
    <row r="197" spans="1:5" ht="22.5" x14ac:dyDescent="0.25">
      <c r="A197" s="15" t="s">
        <v>2207</v>
      </c>
      <c r="B197" s="15" t="s">
        <v>2058</v>
      </c>
      <c r="C197" s="16">
        <v>270000</v>
      </c>
      <c r="D197" s="16" t="s">
        <v>536</v>
      </c>
      <c r="E197" s="23">
        <v>3</v>
      </c>
    </row>
    <row r="198" spans="1:5" ht="22.5" x14ac:dyDescent="0.25">
      <c r="A198" s="15" t="s">
        <v>2208</v>
      </c>
      <c r="B198" s="15" t="s">
        <v>2059</v>
      </c>
      <c r="C198" s="16">
        <v>250000</v>
      </c>
      <c r="D198" s="16" t="s">
        <v>536</v>
      </c>
      <c r="E198" s="23">
        <v>3</v>
      </c>
    </row>
    <row r="199" spans="1:5" ht="22.5" x14ac:dyDescent="0.25">
      <c r="A199" s="15" t="s">
        <v>2209</v>
      </c>
      <c r="B199" s="15" t="s">
        <v>16</v>
      </c>
      <c r="C199" s="16">
        <v>790000</v>
      </c>
      <c r="D199" s="16" t="s">
        <v>536</v>
      </c>
      <c r="E199" s="23">
        <v>3</v>
      </c>
    </row>
    <row r="200" spans="1:5" ht="22.5" x14ac:dyDescent="0.25">
      <c r="A200" s="15" t="s">
        <v>2210</v>
      </c>
      <c r="B200" s="15" t="s">
        <v>48</v>
      </c>
      <c r="C200" s="16">
        <v>0</v>
      </c>
      <c r="D200" s="16" t="s">
        <v>535</v>
      </c>
      <c r="E200" s="23">
        <v>3</v>
      </c>
    </row>
    <row r="201" spans="1:5" ht="22.5" x14ac:dyDescent="0.25">
      <c r="A201" s="15" t="s">
        <v>2211</v>
      </c>
      <c r="B201" s="15" t="s">
        <v>2060</v>
      </c>
      <c r="C201" s="16">
        <v>0</v>
      </c>
      <c r="D201" s="16" t="s">
        <v>535</v>
      </c>
      <c r="E201" s="23">
        <v>3</v>
      </c>
    </row>
    <row r="202" spans="1:5" ht="22.5" x14ac:dyDescent="0.25">
      <c r="A202" s="15" t="s">
        <v>2212</v>
      </c>
      <c r="B202" s="15" t="s">
        <v>2061</v>
      </c>
      <c r="C202" s="16">
        <v>950000</v>
      </c>
      <c r="D202" s="16" t="s">
        <v>536</v>
      </c>
      <c r="E202" s="23">
        <v>3</v>
      </c>
    </row>
    <row r="203" spans="1:5" ht="22.5" x14ac:dyDescent="0.25">
      <c r="A203" s="15" t="s">
        <v>2213</v>
      </c>
      <c r="B203" s="15" t="s">
        <v>2062</v>
      </c>
      <c r="C203" s="16">
        <v>0</v>
      </c>
      <c r="D203" s="16" t="s">
        <v>536</v>
      </c>
      <c r="E203" s="23">
        <v>3</v>
      </c>
    </row>
    <row r="204" spans="1:5" ht="22.5" x14ac:dyDescent="0.25">
      <c r="A204" s="15" t="s">
        <v>2214</v>
      </c>
      <c r="B204" s="15" t="s">
        <v>42</v>
      </c>
      <c r="C204" s="16">
        <v>2870000</v>
      </c>
      <c r="D204" s="16" t="s">
        <v>536</v>
      </c>
      <c r="E204" s="23">
        <v>3</v>
      </c>
    </row>
  </sheetData>
  <sheetProtection algorithmName="SHA-512" hashValue="Ea0QUb2J5bDHppHrqFXmA84qhG/w/kI0TfoadyWqyCtBO7e3Fh6QMnhuk+tcaU62XeKLQvBbls6BfZ3fXa7kCQ==" saltValue="baG+RC11TtGVs2tP1baqUA==" spinCount="100000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e 8 2 a e b 9 - 4 c 8 b - 4 b c 1 - b 8 5 c - 8 3 6 2 f 8 e 9 6 e c d "   x m l n s = " h t t p : / / s c h e m a s . m i c r o s o f t . c o m / D a t a M a s h u p " > A A A A A J E E A A B Q S w M E F A A C A A g A c p v I T q M Y H i q m A A A A + A A A A B I A H A B D b 2 5 m a W c v U G F j a 2 F n Z S 5 4 b W w g o h g A K K A U A A A A A A A A A A A A A A A A A A A A A A A A A A A A h Y + 9 D o I w G E V f h X S n P 4 A J I R 9 l c J X E h G h c m 1 q h E Y q h x f J u D j 6 S r y C J o m 6 O 9 + Q M 5 z 5 u d y i m r g 2 u a r C 6 N z l i m K J A G d k f t a l z N L p T m K K C w 1 b I s 6 h V M M v G Z p M 9 5 q h x 7 p I R 4 r 3 H P s b 9 U J O I U k Y O 5 a a S j e o E + s j 6 v x x q Y 5 0 w U i E O + 1 c M j 3 D C c L J K G Y 4 p A 7 J g K L X 5 K t F c j C m Q H w j r s X X j o L g y 4 a 4 C s k w g 7 x f 8 C V B L A w Q U A A I A C A B y m 8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p v I T q s N J R G J A Q A A j w M A A B M A H A B G b 3 J t d W x h c y 9 T Z W N 0 a W 9 u M S 5 t I K I Y A C i g F A A A A A A A A A A A A A A A A A A A A A A A A A A A A I W S w W q D Q B C G 7 4 L v s G w h K E h K z i G H I r 2 2 0 K T t Q T x o 3 F a J 7 o Z 1 L S n i I Z e 0 h 7 x H 2 l A K o a X Q N 9 H m Z T p q U k 1 i q B d x / t 3 5 v 3 + c k A y F x y j q l + 9 O V 5 Z k K X Q t T h y U L t P 3 b L q e Z 1 P U Q z 4 R s o T g 6 b O I D w l U z i d D 4 r f 1 i H N C x S 3 j I 5 u x k a L G x o U V k B 6 u b m M z M X R G B R w z t b L J C d Z d i 9 6 D y e B x T D B 0 G 1 i 2 T 9 o D b t H w j v F A Z 3 4 U 0 F w M l d J R i 2 O c L t I P 6 L v I Z l h D A k Q k y E Q k G o p x 9 p x + p d / r e b o 8 l J 7 g 3 l u 6 2 g o 0 C m z C C w n a L e D O v p S o f 5 z X d O w 9 M A G k l 8 I l H J V g Y Y W 8 O V C o G 1 H Z i 1 c 4 1 d H r t M C B z 4 T g n h 2 J / C i + s f y I 4 I r g i l A Y q H P o X A q V 5 z H U f H I 7 D t k M a D 4 h d T G D 0 g / K t T 9 W n 8 C Z 4 + T u U S h Y U J l D t e y v H B K W v V Y / r x D w B b 6 I N X S R U U 3 A b O F T 3 D K 2 G G Y 9 K + M O 4 c 1 p C 6 m K u 8 O l x b u W x + d d z 7 8 X W m 3 c z s 4 / 6 9 l E X S x r n a f a y E S V J Y 8 2 G 3 V / A V B L A Q I t A B Q A A g A I A H K b y E 6 j G B 4 q p g A A A P g A A A A S A A A A A A A A A A A A A A A A A A A A A A B D b 2 5 m a W c v U G F j a 2 F n Z S 5 4 b W x Q S w E C L Q A U A A I A C A B y m 8 h O D 8 r p q 6 Q A A A D p A A A A E w A A A A A A A A A A A A A A A A D y A A A A W 0 N v b n R l b n R f V H l w Z X N d L n h t b F B L A Q I t A B Q A A g A I A H K b y E 6 r D S U R i Q E A A I 8 D A A A T A A A A A A A A A A A A A A A A A O M B A A B G b 3 J t d W x h c y 9 T Z W N 0 a W 9 u M S 5 t U E s F B g A A A A A D A A M A w g A A A L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s O A A A A A A A A W Q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U E l R D g l Q U U l R D k l O D E l R E I l O E M l R D k l O D E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g 0 I i A v P j x F b n R y e S B U e X B l P S J G a W x s R X J y b 3 J D b 3 V u d C I g V m F s d W U 9 I m w w I i A v P j x F b n R y e S B U e X B l P S J G a W x s Q 2 9 s d W 1 u V H l w Z X M i I F Z h b H V l P S J z Q m d Z R 0 J n Q T 0 i I C 8 + P E V u d H J 5 I F R 5 c G U 9 I k Z p b G x D b 2 x 1 b W 5 O Y W 1 l c y I g V m F s d W U 9 I n N b J n F 1 b 3 Q 7 2 K r Y s d q p 2 4 z Y q C Z x d W 9 0 O y w m c X V v d D v Y p 9 i z 2 K r Y p 9 m G J n F 1 b 3 Q 7 L C Z x d W 9 0 O 9 m I 2 L b Y u d u M 2 K o m c X V v d D s s J n F 1 b 3 Q 7 2 Y b Y p 9 i 0 2 L E m c X V v d D s s J n F 1 b 3 Q 7 2 K r Y r t m B 2 4 z Z g S Z x d W 9 0 O 1 0 i I C 8 + P E V u d H J 5 I F R 5 c G U 9 I k Z p b G x F c n J v c k N v Z G U i I F Z h b H V l P S J z V W 5 r b m 9 3 b i I g L z 4 8 R W 5 0 c n k g V H l w Z T 0 i R m l s b E x h c 3 R V c G R h d G V k I i B W Y W x 1 Z T 0 i Z D I w M T k t M D Y t M D h U M T Q 6 N T M 6 M j Q u N z U 4 M j A 0 M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O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2 K r Y r t m B 2 4 z Z g S 9 D a G F u Z 2 V k I F R 5 c G U x L n v Y q t i x 2 q n b j N i o L D B 9 J n F 1 b 3 Q 7 L C Z x d W 9 0 O 1 N l Y 3 R p b 2 4 x L 9 i q 2 K 7 Z g d u M 2 Y E v V W 5 w a X Z v d G V k I E 9 0 a G V y I E N v b H V t b n M u e 9 i n 2 L P Y q t i n 2 Y Y s M H 0 m c X V v d D s s J n F 1 b 3 Q 7 U 2 V j d G l v b j E v 2 K r Y r t m B 2 4 z Z g S 9 V b n B p d m 9 0 Z W Q g T 3 R o Z X I g Q 2 9 s d W 1 u c y 5 7 2 Y j Y t t i 5 2 4 z Y q i w x f S Z x d W 9 0 O y w m c X V v d D t T Z W N 0 a W 9 u M S / Y q t i u 2 Y H b j N m B L 1 V u c G l 2 b 3 R l Z C B P d G h l c i B D b 2 x 1 b W 5 z L n t B d H R y a W J 1 d G U s M n 0 m c X V v d D s s J n F 1 b 3 Q 7 U 2 V j d G l v b j E v 2 K r Y r t m B 2 4 z Z g S 9 V b n B p d m 9 0 Z W Q g T 3 R o Z X I g Q 2 9 s d W 1 u c y 5 7 V m F s d W U s M 3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2 K r Y r t m B 2 4 z Z g S 9 D a G F u Z 2 V k I F R 5 c G U x L n v Y q t i x 2 q n b j N i o L D B 9 J n F 1 b 3 Q 7 L C Z x d W 9 0 O 1 N l Y 3 R p b 2 4 x L 9 i q 2 K 7 Z g d u M 2 Y E v V W 5 w a X Z v d G V k I E 9 0 a G V y I E N v b H V t b n M u e 9 i n 2 L P Y q t i n 2 Y Y s M H 0 m c X V v d D s s J n F 1 b 3 Q 7 U 2 V j d G l v b j E v 2 K r Y r t m B 2 4 z Z g S 9 V b n B p d m 9 0 Z W Q g T 3 R o Z X I g Q 2 9 s d W 1 u c y 5 7 2 Y j Y t t i 5 2 4 z Y q i w x f S Z x d W 9 0 O y w m c X V v d D t T Z W N 0 a W 9 u M S / Y q t i u 2 Y H b j N m B L 1 V u c G l 2 b 3 R l Z C B P d G h l c i B D b 2 x 1 b W 5 z L n t B d H R y a W J 1 d G U s M n 0 m c X V v d D s s J n F 1 b 3 Q 7 U 2 V j d G l v b j E v 2 K r Y r t m B 2 4 z Z g S 9 V b n B p d m 9 0 Z W Q g T 3 R o Z X I g Q 2 9 s d W 1 u c y 5 7 V m F s d W U s M 3 0 m c X V v d D t d L C Z x d W 9 0 O 1 J l b G F 0 a W 9 u c 2 h p c E l u Z m 8 m c X V v d D s 6 W 1 1 9 I i A v P j x F b n R y e S B U e X B l P S J R d W V y e U l E I i B W Y W x 1 Z T 0 i c z M x Y 2 Y 2 N D F h L W Z j N D M t N D k 0 N S 0 5 N W J k L W Y 4 N D Q w N z l h Y 2 U 5 Y y I g L z 4 8 L 1 N 0 Y W J s Z U V u d H J p Z X M + P C 9 J d G V t P j x J d G V t P j x J d G V t T G 9 j Y X R p b 2 4 + P E l 0 Z W 1 U e X B l P k Z v c m 1 1 b G E 8 L 0 l 0 Z W 1 U e X B l P j x J d G V t U G F 0 a D 5 T Z W N 0 a W 9 u M S 8 l R D g l Q U E l R D g l Q U U l R D k l O D E l R E I l O E M l R D k l O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F B J U Q 4 J U F F J U Q 5 J T g x J U R C J T h D J U Q 5 J T g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F B J U Q 4 J U F F J U Q 5 J T g x J U R C J T h D J U Q 5 J T g x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Q S V E O C V B R S V E O S U 4 M S V E Q i U 4 Q y V E O S U 4 M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Q S V E O C V B R S V E O S U 4 M S V E Q i U 4 Q y V E O S U 4 M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Q S V E O C V B R S V E O S U 4 M S V E Q i U 4 Q y V E O S U 4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F B J U Q 4 J U F F J U Q 5 J T g x J U R C J T h D J U Q 5 J T g x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c 1 R y H L E M f S Y 7 v L v 8 C 7 F N I A A A A A A I A A A A A A B B m A A A A A Q A A I A A A A I u s C a v M y F / v 5 i 1 p r B B j Z m M U s 3 F u h q 7 / M I y P e q W K p J A K A A A A A A 6 A A A A A A g A A I A A A A M 3 6 J P c t K d p H B r q v 4 u F 7 I Z P v c Y p 7 a 1 n t b v v Z y q q d 6 Y F x U A A A A B n 9 7 H H 3 T l o D h J 2 2 z P b V H w M a z 6 n b m 1 m b G 2 L S l o S 5 X y M J C T 8 3 u / e u o p l k y i 5 5 s B s W U u a Y O o 9 V D m z 4 8 s C X j X R 8 B Z D u 4 A t b A Q 9 c N s 7 Q V x 7 P d R p + Q A A A A N s b J d z Q d D 3 a 9 P E 1 k d x V Q r V T 2 I Z n t J D R n L 7 D q M 1 n J b K z I D V z z I 1 D f v k o Z n A B F h B i c 2 J f T Z y N 4 Z V F X j n U b I a O 6 m c = < / D a t a M a s h u p > 
</file>

<file path=customXml/itemProps1.xml><?xml version="1.0" encoding="utf-8"?>
<ds:datastoreItem xmlns:ds="http://schemas.openxmlformats.org/officeDocument/2006/customXml" ds:itemID="{C53DDFD6-7426-42A0-AC37-C99F4C4691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فرم مدارس</vt:lpstr>
      <vt:lpstr>مانده</vt:lpstr>
      <vt:lpstr>درخواست</vt:lpstr>
      <vt:lpstr>تخفیف</vt:lpstr>
      <vt:lpstr>تخفیف2</vt:lpstr>
      <vt:lpstr>کتاب</vt:lpstr>
      <vt:lpstr>'فرم مدارس'!Print_Titles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عبدالرحیم سرودلیر</cp:lastModifiedBy>
  <cp:lastPrinted>2019-06-08T17:51:33Z</cp:lastPrinted>
  <dcterms:created xsi:type="dcterms:W3CDTF">2019-06-04T16:02:06Z</dcterms:created>
  <dcterms:modified xsi:type="dcterms:W3CDTF">2019-06-18T09:36:38Z</dcterms:modified>
</cp:coreProperties>
</file>